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9210" activeTab="1"/>
  </bookViews>
  <sheets>
    <sheet name="AFC Oscar" sheetId="5" r:id="rId1"/>
    <sheet name="Matriz Result" sheetId="6" r:id="rId2"/>
  </sheets>
  <calcPr calcId="145621"/>
</workbook>
</file>

<file path=xl/calcChain.xml><?xml version="1.0" encoding="utf-8"?>
<calcChain xmlns="http://schemas.openxmlformats.org/spreadsheetml/2006/main">
  <c r="O7" i="6" l="1"/>
  <c r="P7" i="6" s="1"/>
  <c r="O8" i="6"/>
  <c r="P8" i="6" s="1"/>
  <c r="O9" i="6"/>
  <c r="P9" i="6" s="1"/>
  <c r="O10" i="6"/>
  <c r="O11" i="6"/>
  <c r="O12" i="6"/>
  <c r="O13" i="6"/>
  <c r="O14" i="6"/>
  <c r="P14" i="6" s="1"/>
  <c r="O15" i="6"/>
  <c r="P15" i="6" s="1"/>
  <c r="O16" i="6"/>
  <c r="O17" i="6"/>
  <c r="O18" i="6"/>
  <c r="O19" i="6"/>
  <c r="P19" i="6" s="1"/>
  <c r="O20" i="6"/>
  <c r="P20" i="6" s="1"/>
  <c r="O21" i="6"/>
  <c r="P21" i="6" s="1"/>
  <c r="O22" i="6"/>
  <c r="O23" i="6"/>
  <c r="O24" i="6"/>
  <c r="P24" i="6" s="1"/>
  <c r="O25" i="6"/>
  <c r="P25" i="6" s="1"/>
  <c r="O26" i="6"/>
  <c r="O27" i="6"/>
  <c r="O28" i="6"/>
  <c r="P28" i="6" s="1"/>
  <c r="O29" i="6"/>
  <c r="P29" i="6" s="1"/>
  <c r="O30" i="6"/>
  <c r="P30" i="6" s="1"/>
  <c r="O31" i="6"/>
  <c r="O32" i="6"/>
  <c r="P32" i="6" s="1"/>
  <c r="O33" i="6"/>
  <c r="R33" i="6" s="1"/>
  <c r="O34" i="6"/>
  <c r="P34" i="6" s="1"/>
  <c r="O35" i="6"/>
  <c r="P35" i="6" s="1"/>
  <c r="O36" i="6"/>
  <c r="P36" i="6" s="1"/>
  <c r="O37" i="6"/>
  <c r="O38" i="6"/>
  <c r="O39" i="6"/>
  <c r="P39" i="6" s="1"/>
  <c r="O40" i="6"/>
  <c r="O41" i="6"/>
  <c r="P41" i="6" s="1"/>
  <c r="P40" i="6"/>
  <c r="P37" i="6"/>
  <c r="Q36" i="6"/>
  <c r="Q33" i="6"/>
  <c r="Q29" i="6"/>
  <c r="P27" i="6"/>
  <c r="Q26" i="6"/>
  <c r="Q23" i="6"/>
  <c r="P23" i="6"/>
  <c r="P22" i="6"/>
  <c r="Q18" i="6"/>
  <c r="R14" i="6"/>
  <c r="P16" i="6"/>
  <c r="Q14" i="6"/>
  <c r="P13" i="6"/>
  <c r="P12" i="6"/>
  <c r="Q10" i="6"/>
  <c r="Q7" i="6"/>
  <c r="R23" i="6" l="1"/>
  <c r="R36" i="6"/>
  <c r="R10" i="6"/>
  <c r="R26" i="6"/>
  <c r="R18" i="6"/>
  <c r="P11" i="6"/>
  <c r="R29" i="6"/>
  <c r="V29" i="6" s="1"/>
  <c r="R7" i="6"/>
  <c r="S23" i="6"/>
  <c r="V23" i="6" s="1"/>
  <c r="S7" i="6"/>
  <c r="U7" i="6" s="1"/>
  <c r="P10" i="6"/>
  <c r="S10" i="6" s="1"/>
  <c r="U10" i="6" s="1"/>
  <c r="P17" i="6"/>
  <c r="S14" i="6" s="1"/>
  <c r="P31" i="6"/>
  <c r="S29" i="6" s="1"/>
  <c r="U29" i="6" s="1"/>
  <c r="P38" i="6"/>
  <c r="S36" i="6" s="1"/>
  <c r="U36" i="6" s="1"/>
  <c r="P18" i="6"/>
  <c r="S18" i="6" s="1"/>
  <c r="V18" i="6" s="1"/>
  <c r="P26" i="6"/>
  <c r="S26" i="6" s="1"/>
  <c r="U26" i="6" s="1"/>
  <c r="P33" i="6"/>
  <c r="S33" i="6" s="1"/>
  <c r="U33" i="6" s="1"/>
  <c r="B134" i="5"/>
  <c r="B135" i="5"/>
  <c r="C135" i="5"/>
  <c r="B136" i="5"/>
  <c r="C136" i="5"/>
  <c r="D136" i="5"/>
  <c r="B137" i="5"/>
  <c r="C137" i="5"/>
  <c r="D137" i="5"/>
  <c r="E137" i="5"/>
  <c r="B138" i="5"/>
  <c r="C138" i="5"/>
  <c r="D138" i="5"/>
  <c r="E138" i="5"/>
  <c r="F138" i="5"/>
  <c r="B139" i="5"/>
  <c r="C139" i="5"/>
  <c r="D139" i="5"/>
  <c r="E139" i="5"/>
  <c r="F139" i="5"/>
  <c r="G139" i="5"/>
  <c r="B140" i="5"/>
  <c r="C140" i="5"/>
  <c r="D140" i="5"/>
  <c r="E140" i="5"/>
  <c r="F140" i="5"/>
  <c r="G140" i="5"/>
  <c r="H140" i="5"/>
  <c r="B141" i="5"/>
  <c r="C141" i="5"/>
  <c r="D141" i="5"/>
  <c r="E141" i="5"/>
  <c r="F141" i="5"/>
  <c r="G141" i="5"/>
  <c r="H141" i="5"/>
  <c r="I141" i="5"/>
  <c r="U23" i="6" l="1"/>
  <c r="U18" i="6"/>
  <c r="V33" i="6"/>
  <c r="V7" i="6"/>
  <c r="U14" i="6"/>
  <c r="V14" i="6"/>
  <c r="V10" i="6"/>
  <c r="V26" i="6"/>
  <c r="V36" i="6"/>
  <c r="D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E50" i="5"/>
  <c r="F6" i="5"/>
  <c r="F25" i="5"/>
  <c r="F28" i="5"/>
  <c r="F32" i="5"/>
  <c r="F35" i="5"/>
  <c r="F17" i="5"/>
  <c r="F13" i="5"/>
  <c r="F9" i="5"/>
  <c r="F22" i="5"/>
  <c r="E12" i="5"/>
  <c r="E13" i="5"/>
  <c r="E16" i="5"/>
  <c r="E28" i="5"/>
  <c r="E29" i="5"/>
  <c r="E32" i="5"/>
  <c r="D7" i="5"/>
  <c r="E7" i="5" s="1"/>
  <c r="D8" i="5"/>
  <c r="E8" i="5" s="1"/>
  <c r="D9" i="5"/>
  <c r="E9" i="5" s="1"/>
  <c r="H9" i="5" s="1"/>
  <c r="D10" i="5"/>
  <c r="E10" i="5" s="1"/>
  <c r="D11" i="5"/>
  <c r="E11" i="5" s="1"/>
  <c r="D12" i="5"/>
  <c r="D13" i="5"/>
  <c r="D14" i="5"/>
  <c r="E14" i="5" s="1"/>
  <c r="D15" i="5"/>
  <c r="E15" i="5" s="1"/>
  <c r="D16" i="5"/>
  <c r="D17" i="5"/>
  <c r="G17" i="5" s="1"/>
  <c r="D18" i="5"/>
  <c r="E18" i="5" s="1"/>
  <c r="D19" i="5"/>
  <c r="E19" i="5" s="1"/>
  <c r="D20" i="5"/>
  <c r="E20" i="5" s="1"/>
  <c r="D21" i="5"/>
  <c r="E21" i="5" s="1"/>
  <c r="D22" i="5"/>
  <c r="D23" i="5"/>
  <c r="E23" i="5" s="1"/>
  <c r="D24" i="5"/>
  <c r="E24" i="5" s="1"/>
  <c r="D25" i="5"/>
  <c r="G25" i="5" s="1"/>
  <c r="D26" i="5"/>
  <c r="E26" i="5" s="1"/>
  <c r="D27" i="5"/>
  <c r="E27" i="5" s="1"/>
  <c r="D28" i="5"/>
  <c r="G28" i="5" s="1"/>
  <c r="D29" i="5"/>
  <c r="D30" i="5"/>
  <c r="E30" i="5" s="1"/>
  <c r="D31" i="5"/>
  <c r="E31" i="5" s="1"/>
  <c r="D32" i="5"/>
  <c r="D33" i="5"/>
  <c r="E33" i="5" s="1"/>
  <c r="D34" i="5"/>
  <c r="E34" i="5" s="1"/>
  <c r="D35" i="5"/>
  <c r="D36" i="5"/>
  <c r="E36" i="5" s="1"/>
  <c r="D37" i="5"/>
  <c r="E37" i="5" s="1"/>
  <c r="D38" i="5"/>
  <c r="E38" i="5" s="1"/>
  <c r="D39" i="5"/>
  <c r="E39" i="5" s="1"/>
  <c r="D40" i="5"/>
  <c r="E40" i="5" s="1"/>
  <c r="D6" i="5"/>
  <c r="G6" i="5" s="1"/>
  <c r="G32" i="5" l="1"/>
  <c r="H28" i="5"/>
  <c r="I28" i="5" s="1"/>
  <c r="E25" i="5"/>
  <c r="H25" i="5" s="1"/>
  <c r="I25" i="5" s="1"/>
  <c r="G22" i="5"/>
  <c r="G13" i="5"/>
  <c r="H13" i="5"/>
  <c r="I13" i="5" s="1"/>
  <c r="G35" i="5"/>
  <c r="E17" i="5"/>
  <c r="I9" i="5"/>
  <c r="J35" i="5"/>
  <c r="H17" i="5"/>
  <c r="I17" i="5" s="1"/>
  <c r="J13" i="5"/>
  <c r="H32" i="5"/>
  <c r="I32" i="5" s="1"/>
  <c r="G9" i="5"/>
  <c r="J9" i="5" s="1"/>
  <c r="E22" i="5"/>
  <c r="H22" i="5" s="1"/>
  <c r="I22" i="5" s="1"/>
  <c r="E35" i="5"/>
  <c r="H35" i="5" s="1"/>
  <c r="I35" i="5" s="1"/>
  <c r="E6" i="5"/>
  <c r="J25" i="5" l="1"/>
  <c r="J28" i="5"/>
  <c r="J17" i="5"/>
  <c r="H6" i="5"/>
  <c r="I6" i="5" s="1"/>
  <c r="J32" i="5"/>
  <c r="J22" i="5"/>
  <c r="J6" i="5" l="1"/>
</calcChain>
</file>

<file path=xl/sharedStrings.xml><?xml version="1.0" encoding="utf-8"?>
<sst xmlns="http://schemas.openxmlformats.org/spreadsheetml/2006/main" count="353" uniqueCount="177">
  <si>
    <t>F1</t>
  </si>
  <si>
    <t>F2</t>
  </si>
  <si>
    <t>F3</t>
  </si>
  <si>
    <t xml:space="preserve"> </t>
  </si>
  <si>
    <t>Varianza del error</t>
  </si>
  <si>
    <t>1-L2</t>
  </si>
  <si>
    <t>L</t>
  </si>
  <si>
    <t>L2</t>
  </si>
  <si>
    <t xml:space="preserve">Cargas         </t>
  </si>
  <si>
    <t xml:space="preserve">Cargas al cuadrado  </t>
  </si>
  <si>
    <t>SumL</t>
  </si>
  <si>
    <t>SumL2</t>
  </si>
  <si>
    <t>CR/ Fiabilidad compuesta</t>
  </si>
  <si>
    <t>AVE</t>
  </si>
  <si>
    <t>CR/ Fiabilidad compuesta: punto de corte 0.7</t>
  </si>
  <si>
    <t>AVE/ Varianza extraída: punto de corte 0.5</t>
  </si>
  <si>
    <t>Validez convergente: cargas mayores de 0.7</t>
  </si>
  <si>
    <t>FIABILIDAD DEL INSTRUMENTO</t>
  </si>
  <si>
    <t>VALIDEZ DISCRIMINANTE</t>
  </si>
  <si>
    <t>TABLA "STANDADIZED SOLUTIONS" (Archivo OUT EQS 6.2)</t>
  </si>
  <si>
    <t>F1-F2</t>
  </si>
  <si>
    <t>F1-F3</t>
  </si>
  <si>
    <t>F2-F3</t>
  </si>
  <si>
    <t>Correlaciones</t>
  </si>
  <si>
    <t>CORR</t>
  </si>
  <si>
    <t>Error Estándar</t>
  </si>
  <si>
    <t>SE</t>
  </si>
  <si>
    <t xml:space="preserve">TABLA "COVARIANCES AMONG INDEPENDENT VARIABLES" </t>
  </si>
  <si>
    <t>INTINF</t>
  </si>
  <si>
    <t>Intervalo de confianza inferior</t>
  </si>
  <si>
    <t>Intervalo de Confianza Superior</t>
  </si>
  <si>
    <t>INTSUP</t>
  </si>
  <si>
    <t>1. INTERVALO DE CONFIANZA</t>
  </si>
  <si>
    <t>2. TEST DE LA VARIANZA EXTRAIDA</t>
  </si>
  <si>
    <t>MATRIZ DE RESULTADOS</t>
  </si>
  <si>
    <t>CPCR</t>
  </si>
  <si>
    <t>CPIP</t>
  </si>
  <si>
    <t>CCR</t>
  </si>
  <si>
    <t>CCRC</t>
  </si>
  <si>
    <t>CCA</t>
  </si>
  <si>
    <t>CCT</t>
  </si>
  <si>
    <t>S1</t>
  </si>
  <si>
    <t>S2</t>
  </si>
  <si>
    <t>S3</t>
  </si>
  <si>
    <t>S4</t>
  </si>
  <si>
    <t>S5</t>
  </si>
  <si>
    <t>S6</t>
  </si>
  <si>
    <t>Sum VarE</t>
  </si>
  <si>
    <t>CPBI1</t>
  </si>
  <si>
    <t>CPBI2</t>
  </si>
  <si>
    <t>CPBI3</t>
  </si>
  <si>
    <t>CPCI4</t>
  </si>
  <si>
    <t>CPCI5</t>
  </si>
  <si>
    <t>CPCI6</t>
  </si>
  <si>
    <t>CPCI7</t>
  </si>
  <si>
    <t>CPCR8</t>
  </si>
  <si>
    <t>CPCR9</t>
  </si>
  <si>
    <t>CPCR10</t>
  </si>
  <si>
    <t>CPCR11</t>
  </si>
  <si>
    <t>CPIP12</t>
  </si>
  <si>
    <t>CPIP13</t>
  </si>
  <si>
    <t>CPIP14</t>
  </si>
  <si>
    <t>CPIP15</t>
  </si>
  <si>
    <t>CPIP16</t>
  </si>
  <si>
    <t>CCR17</t>
  </si>
  <si>
    <t>CCR18</t>
  </si>
  <si>
    <t>CCR19</t>
  </si>
  <si>
    <t>CCRC20</t>
  </si>
  <si>
    <t>CCRC21</t>
  </si>
  <si>
    <t>CCRC22</t>
  </si>
  <si>
    <t>CCA23</t>
  </si>
  <si>
    <t>CCA24</t>
  </si>
  <si>
    <t>CCA25</t>
  </si>
  <si>
    <t>CCA26</t>
  </si>
  <si>
    <t>CCT27</t>
  </si>
  <si>
    <t>CCT28</t>
  </si>
  <si>
    <t>CCT29</t>
  </si>
  <si>
    <t>F4</t>
  </si>
  <si>
    <t>F5</t>
  </si>
  <si>
    <t>F6</t>
  </si>
  <si>
    <t>F7</t>
  </si>
  <si>
    <t>F8</t>
  </si>
  <si>
    <t>F9</t>
  </si>
  <si>
    <t>F1-F4</t>
  </si>
  <si>
    <t>F1-F5</t>
  </si>
  <si>
    <t>F1-F6</t>
  </si>
  <si>
    <t>F1-F7</t>
  </si>
  <si>
    <t>F1-F8</t>
  </si>
  <si>
    <t>F1-F9</t>
  </si>
  <si>
    <t>F2-F4</t>
  </si>
  <si>
    <t>F2-F5</t>
  </si>
  <si>
    <t>F2-F6</t>
  </si>
  <si>
    <t>F2-F7</t>
  </si>
  <si>
    <t>F2-F8</t>
  </si>
  <si>
    <t>F2-F9</t>
  </si>
  <si>
    <t>F3-F4</t>
  </si>
  <si>
    <t>F3-F5</t>
  </si>
  <si>
    <t>F3-F6</t>
  </si>
  <si>
    <t>F3-F7</t>
  </si>
  <si>
    <t>F3-F8</t>
  </si>
  <si>
    <t>F3-F9</t>
  </si>
  <si>
    <t>F4-F5</t>
  </si>
  <si>
    <t>F4-F6</t>
  </si>
  <si>
    <t>F4-F7</t>
  </si>
  <si>
    <t>F4-F8</t>
  </si>
  <si>
    <t>F4-F9</t>
  </si>
  <si>
    <t>F6-F7</t>
  </si>
  <si>
    <t>F6-F8</t>
  </si>
  <si>
    <t>F6-F9</t>
  </si>
  <si>
    <t>F5-F6</t>
  </si>
  <si>
    <t>F5-F7</t>
  </si>
  <si>
    <t>F5-F8</t>
  </si>
  <si>
    <t>F5-F9</t>
  </si>
  <si>
    <t>F7-F8</t>
  </si>
  <si>
    <t>F7-F9</t>
  </si>
  <si>
    <t>F8-F9</t>
  </si>
  <si>
    <t>CPBI</t>
  </si>
  <si>
    <t>CPC</t>
  </si>
  <si>
    <t>SATISFAC</t>
  </si>
  <si>
    <t>No hay validez discriminante porque algunos de los intervalos son negativos o superan el 1</t>
  </si>
  <si>
    <t>TABLA PARA EL ARTÍCULO DE VALIDEZ DISCRIMINANTE:</t>
  </si>
  <si>
    <t>(,21;,53)</t>
  </si>
  <si>
    <t>(,39;,67)</t>
  </si>
  <si>
    <t>(,30;,62)</t>
  </si>
  <si>
    <t>(,10;,42)</t>
  </si>
  <si>
    <t>(-,90;1,90)</t>
  </si>
  <si>
    <t>(-1,12;1,92)</t>
  </si>
  <si>
    <t>(,0;,32)</t>
  </si>
  <si>
    <t>(,36;,64)</t>
  </si>
  <si>
    <t>(,36;,60)</t>
  </si>
  <si>
    <t>(,35;,55)</t>
  </si>
  <si>
    <t>(-,10;,18)</t>
  </si>
  <si>
    <t>(-,82;1,54)</t>
  </si>
  <si>
    <t>(,26;,50)</t>
  </si>
  <si>
    <t>(,00;,28)</t>
  </si>
  <si>
    <t>(-,87;1,57)</t>
  </si>
  <si>
    <t>(,48;,64)</t>
  </si>
  <si>
    <t>(,31;,55)</t>
  </si>
  <si>
    <t>(,42;,62)</t>
  </si>
  <si>
    <t>(-,35;1,53)</t>
  </si>
  <si>
    <t>(-,09;,19)</t>
  </si>
  <si>
    <t>(,24;48)</t>
  </si>
  <si>
    <t>(,18;,42)</t>
  </si>
  <si>
    <t>(,37;,57)</t>
  </si>
  <si>
    <t>(,38;,58)</t>
  </si>
  <si>
    <t>(,14;,38)</t>
  </si>
  <si>
    <t>(,22;,42)</t>
  </si>
  <si>
    <t>(,38;,62)</t>
  </si>
  <si>
    <t>(-,05;,23)</t>
  </si>
  <si>
    <t>(,23;,47)</t>
  </si>
  <si>
    <t>(,33;,53)</t>
  </si>
  <si>
    <t>(,19;,43)</t>
  </si>
  <si>
    <t>(-,16;1,44)</t>
  </si>
  <si>
    <t>(,05;,29)</t>
  </si>
  <si>
    <t>(,27;,47)</t>
  </si>
  <si>
    <t>(,27;,51)</t>
  </si>
  <si>
    <t>Sí hay Validez Discriminante!!!!! :-)</t>
  </si>
  <si>
    <t>VALIDEZ DISCRIMINANTE - MATRIZ DE RESULTADOS</t>
  </si>
  <si>
    <t>F1  CPBI</t>
  </si>
  <si>
    <t>F2  CPC</t>
  </si>
  <si>
    <t>F3  CPCR</t>
  </si>
  <si>
    <t>F4  CPIP</t>
  </si>
  <si>
    <t>F5  CCR</t>
  </si>
  <si>
    <t>F6 CCRC</t>
  </si>
  <si>
    <t>F7  CCA</t>
  </si>
  <si>
    <t>F8 CCT</t>
  </si>
  <si>
    <t>F9 SATFC</t>
  </si>
  <si>
    <t>Factores</t>
  </si>
  <si>
    <t>Items</t>
  </si>
  <si>
    <t>Cargas Estandarizadas</t>
  </si>
  <si>
    <t>t</t>
  </si>
  <si>
    <t>CR</t>
  </si>
  <si>
    <t>HIPÓTESIS</t>
  </si>
  <si>
    <t>H1: Comportamiento participativo del estudiante en la co-creación de valor relacion positiva con su satisfacción</t>
  </si>
  <si>
    <t>H2: Comportamiento ciudadano  del estudiante en la co-creación de valor relacion positiva con su satisfacción</t>
  </si>
  <si>
    <t>β estandarizadas</t>
  </si>
  <si>
    <r>
      <t>X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</si>
</sst>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 wrapText="1"/>
    </xf>
    <xf numFmtId="2" fontId="3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 applyFill="1"/>
    <xf numFmtId="2" fontId="0" fillId="0" borderId="0" xfId="0" applyNumberFormat="1" applyAlignment="1">
      <alignment horizontal="center" wrapText="1"/>
    </xf>
    <xf numFmtId="2" fontId="4" fillId="0" borderId="0" xfId="0" applyNumberFormat="1" applyFont="1"/>
    <xf numFmtId="0" fontId="5" fillId="0" borderId="0" xfId="0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2" fontId="7" fillId="0" borderId="0" xfId="0" applyNumberFormat="1" applyFont="1"/>
    <xf numFmtId="2" fontId="8" fillId="0" borderId="0" xfId="0" applyNumberFormat="1" applyFont="1"/>
    <xf numFmtId="164" fontId="7" fillId="0" borderId="0" xfId="0" applyNumberFormat="1" applyFont="1"/>
    <xf numFmtId="0" fontId="9" fillId="0" borderId="0" xfId="0" applyFont="1"/>
    <xf numFmtId="2" fontId="9" fillId="0" borderId="0" xfId="0" applyNumberFormat="1" applyFont="1"/>
    <xf numFmtId="164" fontId="9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right"/>
    </xf>
    <xf numFmtId="0" fontId="10" fillId="0" borderId="5" xfId="0" applyFont="1" applyBorder="1" applyAlignment="1"/>
    <xf numFmtId="0" fontId="10" fillId="0" borderId="4" xfId="0" applyFont="1" applyBorder="1" applyAlignment="1"/>
    <xf numFmtId="0" fontId="0" fillId="0" borderId="0" xfId="0" applyFont="1"/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opLeftCell="A126" zoomScaleNormal="100" workbookViewId="0">
      <selection activeCell="H153" sqref="H153"/>
    </sheetView>
  </sheetViews>
  <sheetFormatPr baseColWidth="10" defaultRowHeight="15" x14ac:dyDescent="0.25"/>
  <cols>
    <col min="1" max="1" width="7" customWidth="1"/>
    <col min="2" max="2" width="8.7109375" customWidth="1"/>
    <col min="3" max="3" width="10.5703125" bestFit="1" customWidth="1"/>
    <col min="9" max="9" width="9.140625" customWidth="1"/>
    <col min="10" max="10" width="14" customWidth="1"/>
    <col min="14" max="14" width="6" bestFit="1" customWidth="1"/>
    <col min="15" max="15" width="5.28515625" bestFit="1" customWidth="1"/>
    <col min="16" max="16" width="5.85546875" customWidth="1"/>
    <col min="18" max="18" width="7.140625" customWidth="1"/>
    <col min="19" max="19" width="5" bestFit="1" customWidth="1"/>
  </cols>
  <sheetData>
    <row r="1" spans="1:12" x14ac:dyDescent="0.25">
      <c r="A1" s="2" t="s">
        <v>17</v>
      </c>
    </row>
    <row r="2" spans="1:12" x14ac:dyDescent="0.25">
      <c r="A2" t="s">
        <v>19</v>
      </c>
    </row>
    <row r="3" spans="1:12" ht="15" customHeight="1" x14ac:dyDescent="0.25">
      <c r="A3" s="14"/>
      <c r="B3" s="14"/>
      <c r="C3" s="37" t="s">
        <v>8</v>
      </c>
      <c r="D3" s="38" t="s">
        <v>9</v>
      </c>
      <c r="E3" s="38" t="s">
        <v>4</v>
      </c>
      <c r="F3" s="14"/>
      <c r="G3" s="14"/>
      <c r="H3" s="40" t="s">
        <v>47</v>
      </c>
      <c r="I3" s="38" t="s">
        <v>12</v>
      </c>
      <c r="J3" s="37" t="s">
        <v>13</v>
      </c>
    </row>
    <row r="4" spans="1:12" x14ac:dyDescent="0.25">
      <c r="A4" s="14"/>
      <c r="B4" s="14"/>
      <c r="C4" s="37"/>
      <c r="D4" s="38"/>
      <c r="E4" s="38"/>
      <c r="F4" s="14"/>
      <c r="G4" s="14"/>
      <c r="H4" s="40"/>
      <c r="I4" s="38"/>
      <c r="J4" s="37"/>
    </row>
    <row r="5" spans="1:12" x14ac:dyDescent="0.25">
      <c r="A5" s="14"/>
      <c r="B5" s="14"/>
      <c r="C5" s="15" t="s">
        <v>6</v>
      </c>
      <c r="D5" s="15" t="s">
        <v>7</v>
      </c>
      <c r="E5" s="15" t="s">
        <v>5</v>
      </c>
      <c r="F5" s="15" t="s">
        <v>10</v>
      </c>
      <c r="G5" s="15" t="s">
        <v>11</v>
      </c>
      <c r="H5" s="40"/>
      <c r="I5" s="38"/>
      <c r="J5" s="37"/>
    </row>
    <row r="6" spans="1:12" x14ac:dyDescent="0.25">
      <c r="A6" s="14" t="s">
        <v>116</v>
      </c>
      <c r="B6" s="14" t="s">
        <v>48</v>
      </c>
      <c r="C6" s="16">
        <v>0.57999999999999996</v>
      </c>
      <c r="D6" s="17">
        <f xml:space="preserve"> (C6*C6)</f>
        <v>0.33639999999999998</v>
      </c>
      <c r="E6" s="17">
        <f>1-D6</f>
        <v>0.66359999999999997</v>
      </c>
      <c r="F6" s="14">
        <f>SUM(C6:C8)</f>
        <v>1.48</v>
      </c>
      <c r="G6" s="17">
        <f>SUM(D6:D8)</f>
        <v>0.7702</v>
      </c>
      <c r="H6" s="17">
        <f>SUM(E6:E8)</f>
        <v>2.2298</v>
      </c>
      <c r="I6" s="18">
        <f>F6*F6/(F6*F6+H6)</f>
        <v>0.49554318809103665</v>
      </c>
      <c r="J6" s="18">
        <f>G6/(G6+H6)</f>
        <v>0.25673333333333331</v>
      </c>
      <c r="L6" t="s">
        <v>16</v>
      </c>
    </row>
    <row r="7" spans="1:12" x14ac:dyDescent="0.25">
      <c r="A7" s="14"/>
      <c r="B7" s="14" t="s">
        <v>49</v>
      </c>
      <c r="C7" s="16">
        <v>0.56999999999999995</v>
      </c>
      <c r="D7" s="17">
        <f t="shared" ref="D7:D40" si="0" xml:space="preserve"> (C7*C7)</f>
        <v>0.32489999999999997</v>
      </c>
      <c r="E7" s="17">
        <f t="shared" ref="E7:E40" si="1">1-D7</f>
        <v>0.67510000000000003</v>
      </c>
      <c r="F7" s="14"/>
      <c r="G7" s="14"/>
      <c r="H7" s="14"/>
      <c r="I7" s="14"/>
      <c r="J7" s="17"/>
    </row>
    <row r="8" spans="1:12" x14ac:dyDescent="0.25">
      <c r="A8" s="14"/>
      <c r="B8" s="14" t="s">
        <v>50</v>
      </c>
      <c r="C8" s="16">
        <v>0.33</v>
      </c>
      <c r="D8" s="17">
        <f t="shared" si="0"/>
        <v>0.10890000000000001</v>
      </c>
      <c r="E8" s="17">
        <f t="shared" si="1"/>
        <v>0.8911</v>
      </c>
      <c r="F8" s="14"/>
      <c r="G8" s="14"/>
      <c r="H8" s="14"/>
      <c r="I8" s="14"/>
      <c r="J8" s="17"/>
    </row>
    <row r="9" spans="1:12" x14ac:dyDescent="0.25">
      <c r="A9" s="14" t="s">
        <v>117</v>
      </c>
      <c r="B9" s="14" t="s">
        <v>51</v>
      </c>
      <c r="C9" s="16">
        <v>0.65</v>
      </c>
      <c r="D9" s="17">
        <f t="shared" si="0"/>
        <v>0.42250000000000004</v>
      </c>
      <c r="E9" s="17">
        <f t="shared" si="1"/>
        <v>0.5774999999999999</v>
      </c>
      <c r="F9" s="14">
        <f>SUM(C9:C12)</f>
        <v>2.6700000000000004</v>
      </c>
      <c r="G9" s="19">
        <f>SUM(D9:D12)</f>
        <v>1.8085000000000002</v>
      </c>
      <c r="H9" s="17">
        <f>SUM(E9:E12)</f>
        <v>2.1914999999999996</v>
      </c>
      <c r="I9" s="17">
        <f>F9*F9/(F9*F9+H9)</f>
        <v>0.76487060641174209</v>
      </c>
      <c r="J9" s="18">
        <f>G9/(G9+H9)</f>
        <v>0.45212500000000005</v>
      </c>
      <c r="L9" t="s">
        <v>14</v>
      </c>
    </row>
    <row r="10" spans="1:12" x14ac:dyDescent="0.25">
      <c r="A10" s="14"/>
      <c r="B10" s="14" t="s">
        <v>52</v>
      </c>
      <c r="C10" s="17">
        <v>0.8</v>
      </c>
      <c r="D10" s="17">
        <f t="shared" si="0"/>
        <v>0.64000000000000012</v>
      </c>
      <c r="E10" s="17">
        <f t="shared" si="1"/>
        <v>0.35999999999999988</v>
      </c>
      <c r="F10" s="14"/>
      <c r="G10" s="14"/>
      <c r="H10" s="14"/>
      <c r="I10" s="17"/>
      <c r="J10" s="17"/>
    </row>
    <row r="11" spans="1:12" x14ac:dyDescent="0.25">
      <c r="A11" s="14"/>
      <c r="B11" s="14" t="s">
        <v>53</v>
      </c>
      <c r="C11" s="17">
        <v>0.64</v>
      </c>
      <c r="D11" s="17">
        <f t="shared" si="0"/>
        <v>0.40960000000000002</v>
      </c>
      <c r="E11" s="17">
        <f t="shared" si="1"/>
        <v>0.59040000000000004</v>
      </c>
      <c r="F11" s="14"/>
      <c r="G11" s="14"/>
      <c r="H11" s="14"/>
      <c r="I11" s="17"/>
      <c r="J11" s="17"/>
    </row>
    <row r="12" spans="1:12" x14ac:dyDescent="0.25">
      <c r="A12" s="14"/>
      <c r="B12" s="14" t="s">
        <v>54</v>
      </c>
      <c r="C12" s="18">
        <v>0.57999999999999996</v>
      </c>
      <c r="D12" s="17">
        <f t="shared" si="0"/>
        <v>0.33639999999999998</v>
      </c>
      <c r="E12" s="17">
        <f t="shared" si="1"/>
        <v>0.66359999999999997</v>
      </c>
      <c r="F12" s="14"/>
      <c r="G12" s="14"/>
      <c r="H12" s="14"/>
      <c r="I12" s="17"/>
      <c r="J12" s="17"/>
    </row>
    <row r="13" spans="1:12" x14ac:dyDescent="0.25">
      <c r="A13" s="14" t="s">
        <v>35</v>
      </c>
      <c r="B13" s="14" t="s">
        <v>55</v>
      </c>
      <c r="C13" s="17">
        <v>0.73</v>
      </c>
      <c r="D13" s="17">
        <f t="shared" si="0"/>
        <v>0.53289999999999993</v>
      </c>
      <c r="E13" s="17">
        <f t="shared" si="1"/>
        <v>0.46710000000000007</v>
      </c>
      <c r="F13" s="14">
        <f>SUM(C13:C16)</f>
        <v>2.93</v>
      </c>
      <c r="G13" s="17">
        <f>SUM(D13:D16)</f>
        <v>2.1507000000000001</v>
      </c>
      <c r="H13" s="17">
        <f>SUM(E13:E16)</f>
        <v>1.8492999999999999</v>
      </c>
      <c r="I13" s="17">
        <f>F13*F13/(F13*F13+H13)</f>
        <v>0.82276552107492673</v>
      </c>
      <c r="J13" s="17">
        <f>G13/(G13+H13)</f>
        <v>0.53767500000000001</v>
      </c>
    </row>
    <row r="14" spans="1:12" x14ac:dyDescent="0.25">
      <c r="A14" s="14"/>
      <c r="B14" s="14" t="s">
        <v>56</v>
      </c>
      <c r="C14" s="17">
        <v>0.75</v>
      </c>
      <c r="D14" s="17">
        <f t="shared" si="0"/>
        <v>0.5625</v>
      </c>
      <c r="E14" s="17">
        <f t="shared" si="1"/>
        <v>0.4375</v>
      </c>
      <c r="F14" s="14"/>
      <c r="G14" s="14"/>
      <c r="H14" s="14"/>
      <c r="I14" s="17"/>
      <c r="J14" s="17"/>
      <c r="L14" t="s">
        <v>15</v>
      </c>
    </row>
    <row r="15" spans="1:12" x14ac:dyDescent="0.25">
      <c r="A15" s="14"/>
      <c r="B15" s="14" t="s">
        <v>57</v>
      </c>
      <c r="C15" s="17">
        <v>0.77</v>
      </c>
      <c r="D15" s="17">
        <f t="shared" si="0"/>
        <v>0.59289999999999998</v>
      </c>
      <c r="E15" s="17">
        <f t="shared" si="1"/>
        <v>0.40710000000000002</v>
      </c>
      <c r="F15" s="14"/>
      <c r="G15" s="14"/>
      <c r="H15" s="14"/>
      <c r="I15" s="17"/>
      <c r="J15" s="17"/>
      <c r="L15" t="s">
        <v>3</v>
      </c>
    </row>
    <row r="16" spans="1:12" x14ac:dyDescent="0.25">
      <c r="A16" s="14"/>
      <c r="B16" s="14" t="s">
        <v>58</v>
      </c>
      <c r="C16" s="17">
        <v>0.68</v>
      </c>
      <c r="D16" s="17">
        <f t="shared" si="0"/>
        <v>0.46240000000000009</v>
      </c>
      <c r="E16" s="17">
        <f t="shared" si="1"/>
        <v>0.53759999999999986</v>
      </c>
      <c r="F16" s="14"/>
      <c r="G16" s="14"/>
      <c r="H16" s="14"/>
      <c r="I16" s="17"/>
      <c r="J16" s="17"/>
    </row>
    <row r="17" spans="1:10" x14ac:dyDescent="0.25">
      <c r="A17" s="14" t="s">
        <v>36</v>
      </c>
      <c r="B17" s="14" t="s">
        <v>59</v>
      </c>
      <c r="C17" s="17">
        <v>0.83</v>
      </c>
      <c r="D17" s="17">
        <f t="shared" si="0"/>
        <v>0.68889999999999996</v>
      </c>
      <c r="E17" s="17">
        <f t="shared" si="1"/>
        <v>0.31110000000000004</v>
      </c>
      <c r="F17" s="14">
        <f>SUM(C17:C21)</f>
        <v>3.73</v>
      </c>
      <c r="G17" s="17">
        <f>SUM(D17:D21)</f>
        <v>2.8950999999999998</v>
      </c>
      <c r="H17" s="17">
        <f>SUM(E17:E21)</f>
        <v>2.1048999999999998</v>
      </c>
      <c r="I17" s="17">
        <f>F17*F17/(F17*F17+H17)</f>
        <v>0.86858994368764741</v>
      </c>
      <c r="J17" s="17">
        <f>G17/(G17+H17)</f>
        <v>0.57901999999999998</v>
      </c>
    </row>
    <row r="18" spans="1:10" x14ac:dyDescent="0.25">
      <c r="A18" s="14"/>
      <c r="B18" s="14" t="s">
        <v>60</v>
      </c>
      <c r="C18" s="17">
        <v>0.91</v>
      </c>
      <c r="D18" s="17">
        <f t="shared" si="0"/>
        <v>0.82810000000000006</v>
      </c>
      <c r="E18" s="17">
        <f t="shared" si="1"/>
        <v>0.17189999999999994</v>
      </c>
      <c r="F18" s="14"/>
      <c r="G18" s="14"/>
      <c r="H18" s="14"/>
      <c r="I18" s="17"/>
      <c r="J18" s="17"/>
    </row>
    <row r="19" spans="1:10" x14ac:dyDescent="0.25">
      <c r="A19" s="14"/>
      <c r="B19" s="14" t="s">
        <v>61</v>
      </c>
      <c r="C19" s="18">
        <v>0.65</v>
      </c>
      <c r="D19" s="17">
        <f t="shared" si="0"/>
        <v>0.42250000000000004</v>
      </c>
      <c r="E19" s="17">
        <f t="shared" si="1"/>
        <v>0.5774999999999999</v>
      </c>
      <c r="F19" s="14"/>
      <c r="G19" s="14"/>
      <c r="H19" s="14"/>
      <c r="I19" s="17"/>
      <c r="J19" s="17"/>
    </row>
    <row r="20" spans="1:10" x14ac:dyDescent="0.25">
      <c r="A20" s="14"/>
      <c r="B20" s="14" t="s">
        <v>62</v>
      </c>
      <c r="C20" s="17">
        <v>0.84</v>
      </c>
      <c r="D20" s="17">
        <f t="shared" si="0"/>
        <v>0.70559999999999989</v>
      </c>
      <c r="E20" s="17">
        <f t="shared" si="1"/>
        <v>0.29440000000000011</v>
      </c>
      <c r="F20" s="14"/>
      <c r="G20" s="14"/>
      <c r="H20" s="14"/>
      <c r="I20" s="17"/>
      <c r="J20" s="17"/>
    </row>
    <row r="21" spans="1:10" x14ac:dyDescent="0.25">
      <c r="A21" s="14"/>
      <c r="B21" s="14" t="s">
        <v>63</v>
      </c>
      <c r="C21" s="18">
        <v>0.5</v>
      </c>
      <c r="D21" s="17">
        <f t="shared" si="0"/>
        <v>0.25</v>
      </c>
      <c r="E21" s="17">
        <f t="shared" si="1"/>
        <v>0.75</v>
      </c>
      <c r="F21" s="14"/>
      <c r="G21" s="14"/>
      <c r="H21" s="14"/>
      <c r="I21" s="17"/>
      <c r="J21" s="17"/>
    </row>
    <row r="22" spans="1:10" x14ac:dyDescent="0.25">
      <c r="A22" s="14" t="s">
        <v>37</v>
      </c>
      <c r="B22" s="14" t="s">
        <v>64</v>
      </c>
      <c r="C22" s="18">
        <v>0.6</v>
      </c>
      <c r="D22" s="17">
        <f t="shared" si="0"/>
        <v>0.36</v>
      </c>
      <c r="E22" s="17">
        <f t="shared" si="1"/>
        <v>0.64</v>
      </c>
      <c r="F22" s="14">
        <f>SUM(C22:C24)</f>
        <v>1.8599999999999999</v>
      </c>
      <c r="G22" s="17">
        <f>SUM(D22:D24)</f>
        <v>1.1537999999999999</v>
      </c>
      <c r="H22" s="17">
        <f>SUM(E22:E24)</f>
        <v>1.8462000000000001</v>
      </c>
      <c r="I22" s="17">
        <f>F22*F22/(F22*F22+H22)</f>
        <v>0.65204116250141353</v>
      </c>
      <c r="J22" s="18">
        <f>G22/(G22+H22)</f>
        <v>0.3846</v>
      </c>
    </row>
    <row r="23" spans="1:10" x14ac:dyDescent="0.25">
      <c r="A23" s="14"/>
      <c r="B23" s="14" t="s">
        <v>65</v>
      </c>
      <c r="C23" s="18">
        <v>0.63</v>
      </c>
      <c r="D23" s="17">
        <f t="shared" si="0"/>
        <v>0.39690000000000003</v>
      </c>
      <c r="E23" s="17">
        <f t="shared" si="1"/>
        <v>0.60309999999999997</v>
      </c>
      <c r="F23" s="14"/>
      <c r="G23" s="14"/>
      <c r="H23" s="14"/>
      <c r="I23" s="17"/>
      <c r="J23" s="17"/>
    </row>
    <row r="24" spans="1:10" x14ac:dyDescent="0.25">
      <c r="A24" s="14"/>
      <c r="B24" s="14" t="s">
        <v>66</v>
      </c>
      <c r="C24" s="18">
        <v>0.63</v>
      </c>
      <c r="D24" s="17">
        <f t="shared" si="0"/>
        <v>0.39690000000000003</v>
      </c>
      <c r="E24" s="17">
        <f t="shared" si="1"/>
        <v>0.60309999999999997</v>
      </c>
      <c r="F24" s="14"/>
      <c r="G24" s="14"/>
      <c r="H24" s="14"/>
      <c r="I24" s="17"/>
      <c r="J24" s="17"/>
    </row>
    <row r="25" spans="1:10" x14ac:dyDescent="0.25">
      <c r="A25" s="14" t="s">
        <v>38</v>
      </c>
      <c r="B25" s="14" t="s">
        <v>67</v>
      </c>
      <c r="C25" s="14">
        <v>0.86</v>
      </c>
      <c r="D25" s="17">
        <f t="shared" si="0"/>
        <v>0.73959999999999992</v>
      </c>
      <c r="E25" s="17">
        <f t="shared" si="1"/>
        <v>0.26040000000000008</v>
      </c>
      <c r="F25" s="14">
        <f>SUM(C25:C27)</f>
        <v>2.5700000000000003</v>
      </c>
      <c r="G25" s="17">
        <f>SUM(D25:D27)</f>
        <v>2.2100999999999997</v>
      </c>
      <c r="H25" s="14">
        <f>SUM(E25:E27)</f>
        <v>0.78989999999999994</v>
      </c>
      <c r="I25" s="17">
        <f>F25*F25/(F25*F25+H25)</f>
        <v>0.89318169524530755</v>
      </c>
      <c r="J25" s="17">
        <f>G25/(G25+H25)</f>
        <v>0.73670000000000002</v>
      </c>
    </row>
    <row r="26" spans="1:10" x14ac:dyDescent="0.25">
      <c r="A26" s="14"/>
      <c r="B26" s="14" t="s">
        <v>68</v>
      </c>
      <c r="C26" s="14">
        <v>0.92</v>
      </c>
      <c r="D26" s="17">
        <f t="shared" si="0"/>
        <v>0.84640000000000004</v>
      </c>
      <c r="E26" s="17">
        <f t="shared" si="1"/>
        <v>0.15359999999999996</v>
      </c>
      <c r="F26" s="14"/>
      <c r="G26" s="14"/>
      <c r="H26" s="14"/>
      <c r="I26" s="17"/>
      <c r="J26" s="17"/>
    </row>
    <row r="27" spans="1:10" x14ac:dyDescent="0.25">
      <c r="A27" s="14"/>
      <c r="B27" s="14" t="s">
        <v>69</v>
      </c>
      <c r="C27" s="14">
        <v>0.79</v>
      </c>
      <c r="D27" s="17">
        <f t="shared" si="0"/>
        <v>0.6241000000000001</v>
      </c>
      <c r="E27" s="17">
        <f t="shared" si="1"/>
        <v>0.3758999999999999</v>
      </c>
      <c r="F27" s="14"/>
      <c r="G27" s="14"/>
      <c r="H27" s="14"/>
      <c r="I27" s="17"/>
      <c r="J27" s="17"/>
    </row>
    <row r="28" spans="1:10" x14ac:dyDescent="0.25">
      <c r="A28" s="14" t="s">
        <v>39</v>
      </c>
      <c r="B28" s="14" t="s">
        <v>70</v>
      </c>
      <c r="C28" s="17">
        <v>0.8</v>
      </c>
      <c r="D28" s="17">
        <f t="shared" si="0"/>
        <v>0.64000000000000012</v>
      </c>
      <c r="E28" s="17">
        <f t="shared" si="1"/>
        <v>0.35999999999999988</v>
      </c>
      <c r="F28" s="14">
        <f>SUM(C28:C31)</f>
        <v>2.9499999999999997</v>
      </c>
      <c r="G28" s="17">
        <f>SUM(D28:D31)</f>
        <v>2.2075</v>
      </c>
      <c r="H28" s="17">
        <f>SUM(E28:E31)</f>
        <v>1.7924999999999998</v>
      </c>
      <c r="I28" s="17">
        <f>F28*F28/(F28*F28+H28)</f>
        <v>0.82920438303954258</v>
      </c>
      <c r="J28" s="17">
        <f>G28/(G28+H28)</f>
        <v>0.551875</v>
      </c>
    </row>
    <row r="29" spans="1:10" x14ac:dyDescent="0.25">
      <c r="A29" s="14"/>
      <c r="B29" s="14" t="s">
        <v>71</v>
      </c>
      <c r="C29" s="14">
        <v>0.85</v>
      </c>
      <c r="D29" s="17">
        <f t="shared" si="0"/>
        <v>0.72249999999999992</v>
      </c>
      <c r="E29" s="17">
        <f t="shared" si="1"/>
        <v>0.27750000000000008</v>
      </c>
      <c r="F29" s="14"/>
      <c r="G29" s="14"/>
      <c r="H29" s="14"/>
      <c r="I29" s="17"/>
      <c r="J29" s="17"/>
    </row>
    <row r="30" spans="1:10" x14ac:dyDescent="0.25">
      <c r="A30" s="14"/>
      <c r="B30" s="14" t="s">
        <v>72</v>
      </c>
      <c r="C30" s="16">
        <v>0.65</v>
      </c>
      <c r="D30" s="17">
        <f t="shared" si="0"/>
        <v>0.42250000000000004</v>
      </c>
      <c r="E30" s="17">
        <f t="shared" si="1"/>
        <v>0.5774999999999999</v>
      </c>
      <c r="F30" s="14"/>
      <c r="G30" s="14"/>
      <c r="H30" s="14"/>
      <c r="I30" s="17"/>
      <c r="J30" s="17"/>
    </row>
    <row r="31" spans="1:10" x14ac:dyDescent="0.25">
      <c r="A31" s="14"/>
      <c r="B31" s="14" t="s">
        <v>73</v>
      </c>
      <c r="C31" s="16">
        <v>0.65</v>
      </c>
      <c r="D31" s="17">
        <f t="shared" si="0"/>
        <v>0.42250000000000004</v>
      </c>
      <c r="E31" s="17">
        <f t="shared" si="1"/>
        <v>0.5774999999999999</v>
      </c>
      <c r="F31" s="14"/>
      <c r="G31" s="14"/>
      <c r="H31" s="14"/>
      <c r="I31" s="17"/>
      <c r="J31" s="17"/>
    </row>
    <row r="32" spans="1:10" x14ac:dyDescent="0.25">
      <c r="A32" s="14" t="s">
        <v>40</v>
      </c>
      <c r="B32" s="14" t="s">
        <v>74</v>
      </c>
      <c r="C32" s="16">
        <v>0.62</v>
      </c>
      <c r="D32" s="17">
        <f t="shared" si="0"/>
        <v>0.38440000000000002</v>
      </c>
      <c r="E32" s="17">
        <f t="shared" si="1"/>
        <v>0.61559999999999993</v>
      </c>
      <c r="F32" s="14">
        <f>SUM(C32:C34)</f>
        <v>2.16</v>
      </c>
      <c r="G32" s="17">
        <f>SUM(D32:D34)</f>
        <v>1.5720000000000001</v>
      </c>
      <c r="H32" s="14">
        <f>SUM(E32:E34)</f>
        <v>1.4279999999999999</v>
      </c>
      <c r="I32" s="17">
        <f>F32*F32/(F32*F32+H32)</f>
        <v>0.7656557699881843</v>
      </c>
      <c r="J32" s="17">
        <f>G32/(G32+H32)</f>
        <v>0.52400000000000002</v>
      </c>
    </row>
    <row r="33" spans="1:10" x14ac:dyDescent="0.25">
      <c r="A33" s="14"/>
      <c r="B33" s="14" t="s">
        <v>75</v>
      </c>
      <c r="C33" s="14">
        <v>0.74</v>
      </c>
      <c r="D33" s="17">
        <f t="shared" si="0"/>
        <v>0.54759999999999998</v>
      </c>
      <c r="E33" s="17">
        <f t="shared" si="1"/>
        <v>0.45240000000000002</v>
      </c>
      <c r="F33" s="14"/>
      <c r="G33" s="14"/>
      <c r="H33" s="14"/>
      <c r="I33" s="17"/>
      <c r="J33" s="17"/>
    </row>
    <row r="34" spans="1:10" x14ac:dyDescent="0.25">
      <c r="A34" s="14"/>
      <c r="B34" s="14" t="s">
        <v>76</v>
      </c>
      <c r="C34" s="17">
        <v>0.8</v>
      </c>
      <c r="D34" s="17">
        <f t="shared" si="0"/>
        <v>0.64000000000000012</v>
      </c>
      <c r="E34" s="17">
        <f t="shared" si="1"/>
        <v>0.35999999999999988</v>
      </c>
      <c r="F34" s="14"/>
      <c r="G34" s="14"/>
      <c r="H34" s="14"/>
      <c r="I34" s="17"/>
      <c r="J34" s="17"/>
    </row>
    <row r="35" spans="1:10" x14ac:dyDescent="0.25">
      <c r="A35" s="14" t="s">
        <v>118</v>
      </c>
      <c r="B35" s="14" t="s">
        <v>41</v>
      </c>
      <c r="C35" s="16">
        <v>0.61</v>
      </c>
      <c r="D35" s="17">
        <f t="shared" si="0"/>
        <v>0.37209999999999999</v>
      </c>
      <c r="E35" s="17">
        <f t="shared" si="1"/>
        <v>0.62790000000000001</v>
      </c>
      <c r="F35" s="14">
        <f>SUM(C35:C40)</f>
        <v>4.34</v>
      </c>
      <c r="G35" s="17">
        <f>SUM(D35:D40)</f>
        <v>3.1665999999999999</v>
      </c>
      <c r="H35" s="17">
        <f>SUM(E35:E40)</f>
        <v>2.8334000000000006</v>
      </c>
      <c r="I35" s="17">
        <f>F35*F35/(F35*F35+H35)</f>
        <v>0.869241773962804</v>
      </c>
      <c r="J35" s="17">
        <f>G35/(G35+H35)</f>
        <v>0.52776666666666661</v>
      </c>
    </row>
    <row r="36" spans="1:10" x14ac:dyDescent="0.25">
      <c r="A36" s="14"/>
      <c r="B36" s="14" t="s">
        <v>42</v>
      </c>
      <c r="C36" s="14">
        <v>0.72</v>
      </c>
      <c r="D36" s="17">
        <f t="shared" si="0"/>
        <v>0.51839999999999997</v>
      </c>
      <c r="E36" s="17">
        <f t="shared" si="1"/>
        <v>0.48160000000000003</v>
      </c>
      <c r="F36" s="14"/>
      <c r="G36" s="14"/>
      <c r="H36" s="14"/>
      <c r="I36" s="14"/>
      <c r="J36" s="14"/>
    </row>
    <row r="37" spans="1:10" x14ac:dyDescent="0.25">
      <c r="A37" s="14"/>
      <c r="B37" s="14" t="s">
        <v>43</v>
      </c>
      <c r="C37" s="14">
        <v>0.68</v>
      </c>
      <c r="D37" s="17">
        <f t="shared" si="0"/>
        <v>0.46240000000000009</v>
      </c>
      <c r="E37" s="17">
        <f t="shared" si="1"/>
        <v>0.53759999999999986</v>
      </c>
      <c r="F37" s="14"/>
      <c r="G37" s="14"/>
      <c r="H37" s="14"/>
      <c r="I37" s="14"/>
      <c r="J37" s="14"/>
    </row>
    <row r="38" spans="1:10" x14ac:dyDescent="0.25">
      <c r="A38" s="14"/>
      <c r="B38" s="14" t="s">
        <v>44</v>
      </c>
      <c r="C38" s="14">
        <v>0.73</v>
      </c>
      <c r="D38" s="17">
        <f t="shared" si="0"/>
        <v>0.53289999999999993</v>
      </c>
      <c r="E38" s="17">
        <f t="shared" si="1"/>
        <v>0.46710000000000007</v>
      </c>
      <c r="F38" s="14"/>
      <c r="G38" s="14"/>
      <c r="H38" s="14"/>
      <c r="I38" s="14"/>
      <c r="J38" s="14"/>
    </row>
    <row r="39" spans="1:10" x14ac:dyDescent="0.25">
      <c r="A39" s="14"/>
      <c r="B39" s="14" t="s">
        <v>45</v>
      </c>
      <c r="C39" s="14">
        <v>0.82</v>
      </c>
      <c r="D39" s="17">
        <f t="shared" si="0"/>
        <v>0.67239999999999989</v>
      </c>
      <c r="E39" s="17">
        <f t="shared" si="1"/>
        <v>0.32760000000000011</v>
      </c>
      <c r="F39" s="14"/>
      <c r="G39" s="14"/>
      <c r="H39" s="14"/>
      <c r="I39" s="14"/>
      <c r="J39" s="14"/>
    </row>
    <row r="40" spans="1:10" x14ac:dyDescent="0.25">
      <c r="A40" s="14"/>
      <c r="B40" s="14" t="s">
        <v>46</v>
      </c>
      <c r="C40" s="14">
        <v>0.78</v>
      </c>
      <c r="D40" s="17">
        <f t="shared" si="0"/>
        <v>0.60840000000000005</v>
      </c>
      <c r="E40" s="17">
        <f t="shared" si="1"/>
        <v>0.39159999999999995</v>
      </c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3" spans="1:10" x14ac:dyDescent="0.25">
      <c r="A43" t="s">
        <v>18</v>
      </c>
    </row>
    <row r="44" spans="1:10" x14ac:dyDescent="0.25">
      <c r="A44" t="s">
        <v>27</v>
      </c>
    </row>
    <row r="45" spans="1:10" x14ac:dyDescent="0.25">
      <c r="A45" t="s">
        <v>32</v>
      </c>
    </row>
    <row r="46" spans="1:10" ht="15" customHeight="1" x14ac:dyDescent="0.25">
      <c r="B46" s="39" t="s">
        <v>23</v>
      </c>
      <c r="C46" s="39" t="s">
        <v>25</v>
      </c>
      <c r="D46" s="39" t="s">
        <v>29</v>
      </c>
      <c r="E46" s="39" t="s">
        <v>30</v>
      </c>
    </row>
    <row r="47" spans="1:10" x14ac:dyDescent="0.25">
      <c r="B47" s="39"/>
      <c r="C47" s="39"/>
      <c r="D47" s="39"/>
      <c r="E47" s="39"/>
    </row>
    <row r="48" spans="1:10" x14ac:dyDescent="0.25">
      <c r="B48" s="3" t="s">
        <v>24</v>
      </c>
      <c r="C48" s="3" t="s">
        <v>26</v>
      </c>
      <c r="D48" s="3" t="s">
        <v>28</v>
      </c>
      <c r="E48" s="3" t="s">
        <v>31</v>
      </c>
    </row>
    <row r="50" spans="1:7" x14ac:dyDescent="0.25">
      <c r="A50" t="s">
        <v>20</v>
      </c>
      <c r="B50" s="1">
        <v>0.37</v>
      </c>
      <c r="C50" s="1">
        <v>0.08</v>
      </c>
      <c r="D50" s="6">
        <f>B50-(2*C50)</f>
        <v>0.21</v>
      </c>
      <c r="E50" s="6">
        <f>B50+(2*C50)</f>
        <v>0.53</v>
      </c>
      <c r="F50" t="s">
        <v>3</v>
      </c>
      <c r="G50" t="s">
        <v>119</v>
      </c>
    </row>
    <row r="51" spans="1:7" x14ac:dyDescent="0.25">
      <c r="A51" t="s">
        <v>21</v>
      </c>
      <c r="B51" s="1">
        <v>0.53</v>
      </c>
      <c r="C51" s="1">
        <v>7.0000000000000007E-2</v>
      </c>
      <c r="D51" s="1">
        <f t="shared" ref="D51:D85" si="2">B51-(2*C51)</f>
        <v>0.39</v>
      </c>
      <c r="E51" s="1">
        <f t="shared" ref="E51:E85" si="3">B51+(2*C51)</f>
        <v>0.67</v>
      </c>
    </row>
    <row r="52" spans="1:7" x14ac:dyDescent="0.25">
      <c r="A52" t="s">
        <v>83</v>
      </c>
      <c r="B52" s="1">
        <v>0.26</v>
      </c>
      <c r="C52" s="1">
        <v>0.08</v>
      </c>
      <c r="D52" s="1">
        <f t="shared" si="2"/>
        <v>0.1</v>
      </c>
      <c r="E52" s="1">
        <f t="shared" si="3"/>
        <v>0.42000000000000004</v>
      </c>
    </row>
    <row r="53" spans="1:7" x14ac:dyDescent="0.25">
      <c r="A53" t="s">
        <v>84</v>
      </c>
      <c r="B53" s="1">
        <v>0.46</v>
      </c>
      <c r="C53" s="1">
        <v>0.08</v>
      </c>
      <c r="D53" s="1">
        <f t="shared" si="2"/>
        <v>0.30000000000000004</v>
      </c>
      <c r="E53" s="1">
        <f t="shared" si="3"/>
        <v>0.62</v>
      </c>
    </row>
    <row r="54" spans="1:7" x14ac:dyDescent="0.25">
      <c r="A54" t="s">
        <v>85</v>
      </c>
      <c r="B54" s="1">
        <v>0.5</v>
      </c>
      <c r="C54" s="1">
        <v>0.7</v>
      </c>
      <c r="D54" s="4">
        <f t="shared" si="2"/>
        <v>-0.89999999999999991</v>
      </c>
      <c r="E54" s="4">
        <f t="shared" si="3"/>
        <v>1.9</v>
      </c>
    </row>
    <row r="55" spans="1:7" x14ac:dyDescent="0.25">
      <c r="A55" t="s">
        <v>86</v>
      </c>
      <c r="B55" s="1">
        <v>0.4</v>
      </c>
      <c r="C55" s="1">
        <v>0.76</v>
      </c>
      <c r="D55" s="4">
        <f t="shared" si="2"/>
        <v>-1.1200000000000001</v>
      </c>
      <c r="E55" s="4">
        <f t="shared" si="3"/>
        <v>1.92</v>
      </c>
    </row>
    <row r="56" spans="1:7" x14ac:dyDescent="0.25">
      <c r="A56" t="s">
        <v>87</v>
      </c>
      <c r="B56" s="1">
        <v>0.16</v>
      </c>
      <c r="C56" s="1">
        <v>0.08</v>
      </c>
      <c r="D56" s="1">
        <f t="shared" si="2"/>
        <v>0</v>
      </c>
      <c r="E56" s="1">
        <f t="shared" si="3"/>
        <v>0.32</v>
      </c>
    </row>
    <row r="57" spans="1:7" x14ac:dyDescent="0.25">
      <c r="A57" t="s">
        <v>88</v>
      </c>
      <c r="B57" s="1">
        <v>0.5</v>
      </c>
      <c r="C57" s="1">
        <v>7.0000000000000007E-2</v>
      </c>
      <c r="D57" s="1">
        <f t="shared" si="2"/>
        <v>0.36</v>
      </c>
      <c r="E57" s="1">
        <f t="shared" si="3"/>
        <v>0.64</v>
      </c>
    </row>
    <row r="58" spans="1:7" x14ac:dyDescent="0.25">
      <c r="A58" t="s">
        <v>22</v>
      </c>
      <c r="B58" s="1">
        <v>0.48</v>
      </c>
      <c r="C58" s="1">
        <v>0.06</v>
      </c>
      <c r="D58" s="1">
        <f t="shared" si="2"/>
        <v>0.36</v>
      </c>
      <c r="E58" s="1">
        <f t="shared" si="3"/>
        <v>0.6</v>
      </c>
    </row>
    <row r="59" spans="1:7" x14ac:dyDescent="0.25">
      <c r="A59" t="s">
        <v>89</v>
      </c>
      <c r="B59" s="1">
        <v>0.45</v>
      </c>
      <c r="C59" s="1">
        <v>0.05</v>
      </c>
      <c r="D59" s="1">
        <f t="shared" si="2"/>
        <v>0.35</v>
      </c>
      <c r="E59" s="1">
        <f t="shared" si="3"/>
        <v>0.55000000000000004</v>
      </c>
    </row>
    <row r="60" spans="1:7" x14ac:dyDescent="0.25">
      <c r="A60" t="s">
        <v>90</v>
      </c>
      <c r="B60" s="1">
        <v>0.04</v>
      </c>
      <c r="C60" s="1">
        <v>7.0000000000000007E-2</v>
      </c>
      <c r="D60" s="4">
        <f t="shared" si="2"/>
        <v>-0.1</v>
      </c>
      <c r="E60" s="1">
        <f t="shared" si="3"/>
        <v>0.18000000000000002</v>
      </c>
    </row>
    <row r="61" spans="1:7" x14ac:dyDescent="0.25">
      <c r="A61" t="s">
        <v>91</v>
      </c>
      <c r="B61" s="1">
        <v>0.36</v>
      </c>
      <c r="C61" s="1">
        <v>0.59</v>
      </c>
      <c r="D61" s="4">
        <f t="shared" si="2"/>
        <v>-0.82</v>
      </c>
      <c r="E61" s="4">
        <f t="shared" si="3"/>
        <v>1.54</v>
      </c>
    </row>
    <row r="62" spans="1:7" x14ac:dyDescent="0.25">
      <c r="A62" t="s">
        <v>92</v>
      </c>
      <c r="B62" s="1">
        <v>0.38</v>
      </c>
      <c r="C62" s="1">
        <v>0.06</v>
      </c>
      <c r="D62" s="1">
        <f t="shared" si="2"/>
        <v>0.26</v>
      </c>
      <c r="E62" s="1">
        <f t="shared" si="3"/>
        <v>0.5</v>
      </c>
    </row>
    <row r="63" spans="1:7" x14ac:dyDescent="0.25">
      <c r="A63" t="s">
        <v>93</v>
      </c>
      <c r="B63" s="1">
        <v>0.14000000000000001</v>
      </c>
      <c r="C63" s="1">
        <v>7.0000000000000007E-2</v>
      </c>
      <c r="D63" s="1">
        <f t="shared" si="2"/>
        <v>0</v>
      </c>
      <c r="E63" s="1">
        <f t="shared" si="3"/>
        <v>0.28000000000000003</v>
      </c>
    </row>
    <row r="64" spans="1:7" x14ac:dyDescent="0.25">
      <c r="A64" t="s">
        <v>94</v>
      </c>
      <c r="B64" s="1">
        <v>0.35</v>
      </c>
      <c r="C64" s="1">
        <v>0.61</v>
      </c>
      <c r="D64" s="4">
        <f t="shared" si="2"/>
        <v>-0.87</v>
      </c>
      <c r="E64" s="4">
        <f t="shared" si="3"/>
        <v>1.5699999999999998</v>
      </c>
    </row>
    <row r="65" spans="1:5" x14ac:dyDescent="0.25">
      <c r="A65" t="s">
        <v>95</v>
      </c>
      <c r="B65" s="1">
        <v>0.56000000000000005</v>
      </c>
      <c r="C65" s="1">
        <v>0.04</v>
      </c>
      <c r="D65" s="1">
        <f t="shared" si="2"/>
        <v>0.48000000000000004</v>
      </c>
      <c r="E65" s="1">
        <f t="shared" si="3"/>
        <v>0.64</v>
      </c>
    </row>
    <row r="66" spans="1:5" x14ac:dyDescent="0.25">
      <c r="A66" t="s">
        <v>96</v>
      </c>
      <c r="B66" s="1">
        <v>0.43</v>
      </c>
      <c r="C66" s="1">
        <v>0.06</v>
      </c>
      <c r="D66" s="1">
        <f t="shared" si="2"/>
        <v>0.31</v>
      </c>
      <c r="E66" s="1">
        <f t="shared" si="3"/>
        <v>0.55000000000000004</v>
      </c>
    </row>
    <row r="67" spans="1:5" x14ac:dyDescent="0.25">
      <c r="A67" t="s">
        <v>97</v>
      </c>
      <c r="B67" s="1">
        <v>0.52</v>
      </c>
      <c r="C67" s="1">
        <v>0.05</v>
      </c>
      <c r="D67" s="1">
        <f t="shared" si="2"/>
        <v>0.42000000000000004</v>
      </c>
      <c r="E67" s="1">
        <f t="shared" si="3"/>
        <v>0.62</v>
      </c>
    </row>
    <row r="68" spans="1:5" x14ac:dyDescent="0.25">
      <c r="A68" t="s">
        <v>98</v>
      </c>
      <c r="B68" s="1">
        <v>0.59</v>
      </c>
      <c r="C68" s="1">
        <v>0.47</v>
      </c>
      <c r="D68" s="4">
        <f t="shared" si="2"/>
        <v>-0.35</v>
      </c>
      <c r="E68" s="4">
        <f t="shared" si="3"/>
        <v>1.5299999999999998</v>
      </c>
    </row>
    <row r="69" spans="1:5" x14ac:dyDescent="0.25">
      <c r="A69" t="s">
        <v>99</v>
      </c>
      <c r="B69" s="1">
        <v>0.05</v>
      </c>
      <c r="C69" s="1">
        <v>7.0000000000000007E-2</v>
      </c>
      <c r="D69" s="4">
        <f t="shared" si="2"/>
        <v>-9.0000000000000011E-2</v>
      </c>
      <c r="E69" s="1">
        <f t="shared" si="3"/>
        <v>0.19</v>
      </c>
    </row>
    <row r="70" spans="1:5" x14ac:dyDescent="0.25">
      <c r="A70" t="s">
        <v>100</v>
      </c>
      <c r="B70" s="1">
        <v>0.36</v>
      </c>
      <c r="C70" s="1">
        <v>0.06</v>
      </c>
      <c r="D70" s="1">
        <f t="shared" si="2"/>
        <v>0.24</v>
      </c>
      <c r="E70" s="1">
        <f t="shared" si="3"/>
        <v>0.48</v>
      </c>
    </row>
    <row r="71" spans="1:5" x14ac:dyDescent="0.25">
      <c r="A71" t="s">
        <v>101</v>
      </c>
      <c r="B71" s="1">
        <v>0.3</v>
      </c>
      <c r="C71" s="1">
        <v>0.06</v>
      </c>
      <c r="D71" s="1">
        <f t="shared" si="2"/>
        <v>0.18</v>
      </c>
      <c r="E71" s="1">
        <f t="shared" si="3"/>
        <v>0.42</v>
      </c>
    </row>
    <row r="72" spans="1:5" x14ac:dyDescent="0.25">
      <c r="A72" t="s">
        <v>102</v>
      </c>
      <c r="B72" s="1">
        <v>0.47</v>
      </c>
      <c r="C72" s="1">
        <v>0.05</v>
      </c>
      <c r="D72" s="1">
        <f t="shared" si="2"/>
        <v>0.37</v>
      </c>
      <c r="E72" s="1">
        <f t="shared" si="3"/>
        <v>0.56999999999999995</v>
      </c>
    </row>
    <row r="73" spans="1:5" x14ac:dyDescent="0.25">
      <c r="A73" t="s">
        <v>103</v>
      </c>
      <c r="B73" s="1">
        <v>0.48</v>
      </c>
      <c r="C73" s="1">
        <v>0.05</v>
      </c>
      <c r="D73" s="1">
        <f t="shared" si="2"/>
        <v>0.38</v>
      </c>
      <c r="E73" s="1">
        <f t="shared" si="3"/>
        <v>0.57999999999999996</v>
      </c>
    </row>
    <row r="74" spans="1:5" x14ac:dyDescent="0.25">
      <c r="A74" t="s">
        <v>104</v>
      </c>
      <c r="B74" s="1">
        <v>0.26</v>
      </c>
      <c r="C74" s="1">
        <v>0.06</v>
      </c>
      <c r="D74" s="1">
        <f t="shared" si="2"/>
        <v>0.14000000000000001</v>
      </c>
      <c r="E74" s="1">
        <f t="shared" si="3"/>
        <v>0.38</v>
      </c>
    </row>
    <row r="75" spans="1:5" x14ac:dyDescent="0.25">
      <c r="A75" t="s">
        <v>105</v>
      </c>
      <c r="B75" s="1">
        <v>0.32</v>
      </c>
      <c r="C75" s="1">
        <v>0.05</v>
      </c>
      <c r="D75" s="1">
        <f t="shared" si="2"/>
        <v>0.22</v>
      </c>
      <c r="E75" s="1">
        <f t="shared" si="3"/>
        <v>0.42000000000000004</v>
      </c>
    </row>
    <row r="76" spans="1:5" x14ac:dyDescent="0.25">
      <c r="A76" t="s">
        <v>109</v>
      </c>
      <c r="B76" s="1">
        <v>0.48</v>
      </c>
      <c r="C76" s="1">
        <v>0.06</v>
      </c>
      <c r="D76" s="1">
        <f t="shared" si="2"/>
        <v>0.36</v>
      </c>
      <c r="E76" s="1">
        <f t="shared" si="3"/>
        <v>0.6</v>
      </c>
    </row>
    <row r="77" spans="1:5" x14ac:dyDescent="0.25">
      <c r="A77" t="s">
        <v>110</v>
      </c>
      <c r="B77" s="1">
        <v>0.5</v>
      </c>
      <c r="C77" s="1">
        <v>0.06</v>
      </c>
      <c r="D77" s="1">
        <f t="shared" si="2"/>
        <v>0.38</v>
      </c>
      <c r="E77" s="1">
        <f t="shared" si="3"/>
        <v>0.62</v>
      </c>
    </row>
    <row r="78" spans="1:5" x14ac:dyDescent="0.25">
      <c r="A78" t="s">
        <v>111</v>
      </c>
      <c r="B78" s="1">
        <v>0.09</v>
      </c>
      <c r="C78" s="1">
        <v>7.0000000000000007E-2</v>
      </c>
      <c r="D78" s="4">
        <f t="shared" si="2"/>
        <v>-5.0000000000000017E-2</v>
      </c>
      <c r="E78" s="1">
        <f t="shared" si="3"/>
        <v>0.23</v>
      </c>
    </row>
    <row r="79" spans="1:5" x14ac:dyDescent="0.25">
      <c r="A79" t="s">
        <v>112</v>
      </c>
      <c r="B79" s="1">
        <v>0.35</v>
      </c>
      <c r="C79" s="1">
        <v>0.06</v>
      </c>
      <c r="D79" s="1">
        <f t="shared" si="2"/>
        <v>0.22999999999999998</v>
      </c>
      <c r="E79" s="1">
        <f t="shared" si="3"/>
        <v>0.47</v>
      </c>
    </row>
    <row r="80" spans="1:5" x14ac:dyDescent="0.25">
      <c r="A80" t="s">
        <v>106</v>
      </c>
      <c r="B80" s="1">
        <v>0.43</v>
      </c>
      <c r="C80" s="1">
        <v>0.05</v>
      </c>
      <c r="D80" s="1">
        <f t="shared" si="2"/>
        <v>0.32999999999999996</v>
      </c>
      <c r="E80" s="1">
        <f t="shared" si="3"/>
        <v>0.53</v>
      </c>
    </row>
    <row r="81" spans="1:5" x14ac:dyDescent="0.25">
      <c r="A81" t="s">
        <v>107</v>
      </c>
      <c r="B81" s="1">
        <v>0.31</v>
      </c>
      <c r="C81" s="1">
        <v>0.06</v>
      </c>
      <c r="D81" s="1">
        <f t="shared" si="2"/>
        <v>0.19</v>
      </c>
      <c r="E81" s="1">
        <f t="shared" si="3"/>
        <v>0.43</v>
      </c>
    </row>
    <row r="82" spans="1:5" x14ac:dyDescent="0.25">
      <c r="A82" t="s">
        <v>108</v>
      </c>
      <c r="B82" s="1">
        <v>0.64</v>
      </c>
      <c r="C82" s="1">
        <v>0.4</v>
      </c>
      <c r="D82" s="4">
        <f t="shared" si="2"/>
        <v>-0.16000000000000003</v>
      </c>
      <c r="E82" s="4">
        <f t="shared" si="3"/>
        <v>1.44</v>
      </c>
    </row>
    <row r="83" spans="1:5" x14ac:dyDescent="0.25">
      <c r="A83" t="s">
        <v>113</v>
      </c>
      <c r="B83" s="1">
        <v>0.17</v>
      </c>
      <c r="C83" s="1">
        <v>0.06</v>
      </c>
      <c r="D83" s="1">
        <f t="shared" si="2"/>
        <v>5.0000000000000017E-2</v>
      </c>
      <c r="E83" s="1">
        <f t="shared" si="3"/>
        <v>0.29000000000000004</v>
      </c>
    </row>
    <row r="84" spans="1:5" x14ac:dyDescent="0.25">
      <c r="A84" t="s">
        <v>114</v>
      </c>
      <c r="B84" s="1">
        <v>0.37</v>
      </c>
      <c r="C84" s="1">
        <v>0.05</v>
      </c>
      <c r="D84" s="1">
        <f t="shared" si="2"/>
        <v>0.27</v>
      </c>
      <c r="E84" s="1">
        <f t="shared" si="3"/>
        <v>0.47</v>
      </c>
    </row>
    <row r="85" spans="1:5" x14ac:dyDescent="0.25">
      <c r="A85" t="s">
        <v>115</v>
      </c>
      <c r="B85" s="1">
        <v>0.39</v>
      </c>
      <c r="C85" s="1">
        <v>0.06</v>
      </c>
      <c r="D85" s="1">
        <f t="shared" si="2"/>
        <v>0.27</v>
      </c>
      <c r="E85" s="1">
        <f t="shared" si="3"/>
        <v>0.51</v>
      </c>
    </row>
    <row r="86" spans="1:5" x14ac:dyDescent="0.25">
      <c r="B86" s="1"/>
    </row>
    <row r="87" spans="1:5" x14ac:dyDescent="0.25">
      <c r="A87" t="s">
        <v>33</v>
      </c>
      <c r="B87" s="1"/>
    </row>
    <row r="88" spans="1:5" ht="15" customHeight="1" x14ac:dyDescent="0.25">
      <c r="B88" s="36" t="s">
        <v>23</v>
      </c>
      <c r="C88" s="39" t="s">
        <v>25</v>
      </c>
    </row>
    <row r="89" spans="1:5" x14ac:dyDescent="0.25">
      <c r="B89" s="36"/>
      <c r="C89" s="39"/>
    </row>
    <row r="90" spans="1:5" x14ac:dyDescent="0.25">
      <c r="B90" s="7" t="s">
        <v>24</v>
      </c>
      <c r="C90" s="3" t="s">
        <v>26</v>
      </c>
    </row>
    <row r="91" spans="1:5" x14ac:dyDescent="0.25">
      <c r="B91" s="1"/>
    </row>
    <row r="92" spans="1:5" x14ac:dyDescent="0.25">
      <c r="A92" t="s">
        <v>20</v>
      </c>
      <c r="B92" s="1">
        <v>0.37</v>
      </c>
      <c r="C92" s="1">
        <v>0.08</v>
      </c>
    </row>
    <row r="93" spans="1:5" x14ac:dyDescent="0.25">
      <c r="A93" t="s">
        <v>21</v>
      </c>
      <c r="B93" s="1">
        <v>0.53</v>
      </c>
      <c r="C93" s="1">
        <v>7.0000000000000007E-2</v>
      </c>
    </row>
    <row r="94" spans="1:5" x14ac:dyDescent="0.25">
      <c r="A94" t="s">
        <v>83</v>
      </c>
      <c r="B94" s="1">
        <v>0.26</v>
      </c>
      <c r="C94" s="1">
        <v>0.08</v>
      </c>
    </row>
    <row r="95" spans="1:5" x14ac:dyDescent="0.25">
      <c r="A95" t="s">
        <v>84</v>
      </c>
      <c r="B95" s="1">
        <v>0.46</v>
      </c>
      <c r="C95" s="1">
        <v>0.08</v>
      </c>
    </row>
    <row r="96" spans="1:5" x14ac:dyDescent="0.25">
      <c r="A96" t="s">
        <v>85</v>
      </c>
      <c r="B96" s="1">
        <v>0.5</v>
      </c>
      <c r="C96" s="1">
        <v>0.7</v>
      </c>
    </row>
    <row r="97" spans="1:3" x14ac:dyDescent="0.25">
      <c r="A97" t="s">
        <v>86</v>
      </c>
      <c r="B97" s="1">
        <v>0.4</v>
      </c>
      <c r="C97" s="1">
        <v>0.76</v>
      </c>
    </row>
    <row r="98" spans="1:3" x14ac:dyDescent="0.25">
      <c r="A98" t="s">
        <v>87</v>
      </c>
      <c r="B98" s="1">
        <v>0.16</v>
      </c>
      <c r="C98" s="1">
        <v>0.08</v>
      </c>
    </row>
    <row r="99" spans="1:3" x14ac:dyDescent="0.25">
      <c r="A99" t="s">
        <v>88</v>
      </c>
      <c r="B99" s="1">
        <v>0.5</v>
      </c>
      <c r="C99" s="1">
        <v>7.0000000000000007E-2</v>
      </c>
    </row>
    <row r="100" spans="1:3" x14ac:dyDescent="0.25">
      <c r="A100" t="s">
        <v>22</v>
      </c>
      <c r="B100" s="1">
        <v>0.48</v>
      </c>
      <c r="C100" s="1">
        <v>0.06</v>
      </c>
    </row>
    <row r="101" spans="1:3" x14ac:dyDescent="0.25">
      <c r="A101" t="s">
        <v>89</v>
      </c>
      <c r="B101" s="1">
        <v>0.45</v>
      </c>
      <c r="C101" s="1">
        <v>0.05</v>
      </c>
    </row>
    <row r="102" spans="1:3" x14ac:dyDescent="0.25">
      <c r="A102" t="s">
        <v>90</v>
      </c>
      <c r="B102" s="1">
        <v>0.04</v>
      </c>
      <c r="C102" s="1">
        <v>7.0000000000000007E-2</v>
      </c>
    </row>
    <row r="103" spans="1:3" x14ac:dyDescent="0.25">
      <c r="A103" t="s">
        <v>91</v>
      </c>
      <c r="B103" s="1">
        <v>0.36</v>
      </c>
      <c r="C103" s="1">
        <v>0.59</v>
      </c>
    </row>
    <row r="104" spans="1:3" x14ac:dyDescent="0.25">
      <c r="A104" t="s">
        <v>92</v>
      </c>
      <c r="B104" s="1">
        <v>0.38</v>
      </c>
      <c r="C104" s="1">
        <v>0.06</v>
      </c>
    </row>
    <row r="105" spans="1:3" x14ac:dyDescent="0.25">
      <c r="A105" t="s">
        <v>93</v>
      </c>
      <c r="B105" s="1">
        <v>0.14000000000000001</v>
      </c>
      <c r="C105" s="1">
        <v>7.0000000000000007E-2</v>
      </c>
    </row>
    <row r="106" spans="1:3" x14ac:dyDescent="0.25">
      <c r="A106" t="s">
        <v>94</v>
      </c>
      <c r="B106" s="1">
        <v>0.35</v>
      </c>
      <c r="C106" s="1">
        <v>0.61</v>
      </c>
    </row>
    <row r="107" spans="1:3" x14ac:dyDescent="0.25">
      <c r="A107" t="s">
        <v>95</v>
      </c>
      <c r="B107" s="1">
        <v>0.56000000000000005</v>
      </c>
      <c r="C107" s="1">
        <v>0.04</v>
      </c>
    </row>
    <row r="108" spans="1:3" x14ac:dyDescent="0.25">
      <c r="A108" t="s">
        <v>96</v>
      </c>
      <c r="B108" s="1">
        <v>0.43</v>
      </c>
      <c r="C108" s="1">
        <v>0.06</v>
      </c>
    </row>
    <row r="109" spans="1:3" x14ac:dyDescent="0.25">
      <c r="A109" t="s">
        <v>97</v>
      </c>
      <c r="B109" s="1">
        <v>0.52</v>
      </c>
      <c r="C109" s="1">
        <v>0.05</v>
      </c>
    </row>
    <row r="110" spans="1:3" x14ac:dyDescent="0.25">
      <c r="A110" t="s">
        <v>98</v>
      </c>
      <c r="B110" s="1">
        <v>0.59</v>
      </c>
      <c r="C110" s="1">
        <v>0.47</v>
      </c>
    </row>
    <row r="111" spans="1:3" x14ac:dyDescent="0.25">
      <c r="A111" t="s">
        <v>99</v>
      </c>
      <c r="B111" s="1">
        <v>0.05</v>
      </c>
      <c r="C111" s="1">
        <v>7.0000000000000007E-2</v>
      </c>
    </row>
    <row r="112" spans="1:3" x14ac:dyDescent="0.25">
      <c r="A112" t="s">
        <v>100</v>
      </c>
      <c r="B112" s="1">
        <v>0.36</v>
      </c>
      <c r="C112" s="1">
        <v>0.06</v>
      </c>
    </row>
    <row r="113" spans="1:12" x14ac:dyDescent="0.25">
      <c r="A113" t="s">
        <v>101</v>
      </c>
      <c r="B113" s="1">
        <v>0.3</v>
      </c>
      <c r="C113" s="1">
        <v>0.06</v>
      </c>
    </row>
    <row r="114" spans="1:12" x14ac:dyDescent="0.25">
      <c r="A114" t="s">
        <v>102</v>
      </c>
      <c r="B114" s="1">
        <v>0.47</v>
      </c>
      <c r="C114" s="1">
        <v>0.05</v>
      </c>
    </row>
    <row r="115" spans="1:12" x14ac:dyDescent="0.25">
      <c r="A115" t="s">
        <v>103</v>
      </c>
      <c r="B115" s="1">
        <v>0.48</v>
      </c>
      <c r="C115" s="1">
        <v>0.05</v>
      </c>
    </row>
    <row r="116" spans="1:12" x14ac:dyDescent="0.25">
      <c r="A116" t="s">
        <v>104</v>
      </c>
      <c r="B116" s="1">
        <v>0.26</v>
      </c>
      <c r="C116" s="1">
        <v>0.06</v>
      </c>
    </row>
    <row r="117" spans="1:12" x14ac:dyDescent="0.25">
      <c r="A117" t="s">
        <v>105</v>
      </c>
      <c r="B117" s="1">
        <v>0.32</v>
      </c>
      <c r="C117" s="1">
        <v>0.05</v>
      </c>
    </row>
    <row r="118" spans="1:12" x14ac:dyDescent="0.25">
      <c r="A118" t="s">
        <v>109</v>
      </c>
      <c r="B118" s="1">
        <v>0.48</v>
      </c>
      <c r="C118" s="1">
        <v>0.06</v>
      </c>
    </row>
    <row r="119" spans="1:12" x14ac:dyDescent="0.25">
      <c r="A119" t="s">
        <v>110</v>
      </c>
      <c r="B119" s="1">
        <v>0.5</v>
      </c>
      <c r="C119" s="1">
        <v>0.06</v>
      </c>
    </row>
    <row r="120" spans="1:12" x14ac:dyDescent="0.25">
      <c r="A120" t="s">
        <v>111</v>
      </c>
      <c r="B120" s="1">
        <v>0.09</v>
      </c>
      <c r="C120" s="1">
        <v>7.0000000000000007E-2</v>
      </c>
    </row>
    <row r="121" spans="1:12" x14ac:dyDescent="0.25">
      <c r="A121" t="s">
        <v>112</v>
      </c>
      <c r="B121" s="1">
        <v>0.35</v>
      </c>
      <c r="C121" s="1">
        <v>0.06</v>
      </c>
    </row>
    <row r="122" spans="1:12" x14ac:dyDescent="0.25">
      <c r="A122" t="s">
        <v>106</v>
      </c>
      <c r="B122" s="1">
        <v>0.43</v>
      </c>
      <c r="C122" s="1">
        <v>0.05</v>
      </c>
    </row>
    <row r="123" spans="1:12" x14ac:dyDescent="0.25">
      <c r="A123" t="s">
        <v>107</v>
      </c>
      <c r="B123" s="1">
        <v>0.31</v>
      </c>
      <c r="C123" s="1">
        <v>0.06</v>
      </c>
      <c r="L123" s="4"/>
    </row>
    <row r="124" spans="1:12" x14ac:dyDescent="0.25">
      <c r="A124" t="s">
        <v>108</v>
      </c>
      <c r="B124" s="1">
        <v>0.64</v>
      </c>
      <c r="C124" s="1">
        <v>0.4</v>
      </c>
      <c r="L124" s="1"/>
    </row>
    <row r="125" spans="1:12" x14ac:dyDescent="0.25">
      <c r="A125" t="s">
        <v>113</v>
      </c>
      <c r="B125" s="1">
        <v>0.17</v>
      </c>
      <c r="C125" s="1">
        <v>0.06</v>
      </c>
      <c r="L125" s="1"/>
    </row>
    <row r="126" spans="1:12" x14ac:dyDescent="0.25">
      <c r="A126" t="s">
        <v>114</v>
      </c>
      <c r="B126" s="1">
        <v>0.37</v>
      </c>
      <c r="C126" s="1">
        <v>0.05</v>
      </c>
      <c r="L126" s="4"/>
    </row>
    <row r="127" spans="1:12" x14ac:dyDescent="0.25">
      <c r="A127" t="s">
        <v>115</v>
      </c>
      <c r="B127" s="1">
        <v>0.39</v>
      </c>
      <c r="C127" s="1">
        <v>0.06</v>
      </c>
      <c r="L127" s="1"/>
    </row>
    <row r="128" spans="1:12" x14ac:dyDescent="0.25">
      <c r="B128" s="1"/>
      <c r="C128" s="1"/>
      <c r="L128" s="1"/>
    </row>
    <row r="129" spans="1:12" x14ac:dyDescent="0.25">
      <c r="B129" s="1"/>
      <c r="C129" s="1"/>
      <c r="L129" s="1"/>
    </row>
    <row r="130" spans="1:12" x14ac:dyDescent="0.25">
      <c r="A130" s="2" t="s">
        <v>157</v>
      </c>
      <c r="L130" s="1"/>
    </row>
    <row r="131" spans="1:12" x14ac:dyDescent="0.25">
      <c r="L131" s="1"/>
    </row>
    <row r="132" spans="1:12" x14ac:dyDescent="0.25">
      <c r="A132" t="s">
        <v>3</v>
      </c>
      <c r="B132" t="s">
        <v>0</v>
      </c>
      <c r="C132" t="s">
        <v>1</v>
      </c>
      <c r="D132" t="s">
        <v>2</v>
      </c>
      <c r="E132" t="s">
        <v>77</v>
      </c>
      <c r="F132" t="s">
        <v>78</v>
      </c>
      <c r="G132" t="s">
        <v>79</v>
      </c>
      <c r="H132" t="s">
        <v>80</v>
      </c>
      <c r="I132" t="s">
        <v>81</v>
      </c>
      <c r="J132" t="s">
        <v>82</v>
      </c>
      <c r="L132" s="1"/>
    </row>
    <row r="133" spans="1:12" x14ac:dyDescent="0.25">
      <c r="A133" t="s">
        <v>0</v>
      </c>
      <c r="B133" s="9">
        <v>0.26</v>
      </c>
      <c r="L133" s="1"/>
    </row>
    <row r="134" spans="1:12" x14ac:dyDescent="0.25">
      <c r="A134" t="s">
        <v>1</v>
      </c>
      <c r="B134" s="8">
        <f>(B92*B92)</f>
        <v>0.13689999999999999</v>
      </c>
      <c r="C134" s="9">
        <v>0.45</v>
      </c>
      <c r="K134" t="s">
        <v>156</v>
      </c>
      <c r="L134" s="1"/>
    </row>
    <row r="135" spans="1:12" x14ac:dyDescent="0.25">
      <c r="A135" t="s">
        <v>2</v>
      </c>
      <c r="B135" s="8">
        <f t="shared" ref="B135:B141" si="4">(B93*B93)</f>
        <v>0.28090000000000004</v>
      </c>
      <c r="C135" s="8">
        <f>(B100*B100)</f>
        <v>0.23039999999999999</v>
      </c>
      <c r="D135" s="9">
        <v>0.54</v>
      </c>
      <c r="E135" s="1"/>
      <c r="F135" s="1"/>
      <c r="G135" s="1"/>
      <c r="H135" s="1"/>
      <c r="I135" s="1"/>
      <c r="J135" s="1"/>
      <c r="L135" s="1"/>
    </row>
    <row r="136" spans="1:12" x14ac:dyDescent="0.25">
      <c r="A136" t="s">
        <v>77</v>
      </c>
      <c r="B136" s="8">
        <f t="shared" si="4"/>
        <v>6.7600000000000007E-2</v>
      </c>
      <c r="C136" s="8">
        <f t="shared" ref="C136:C140" si="5">(B101*B101)</f>
        <v>0.20250000000000001</v>
      </c>
      <c r="D136" s="8">
        <f>(B107*B107)</f>
        <v>0.31360000000000005</v>
      </c>
      <c r="E136" s="9">
        <v>0.57999999999999996</v>
      </c>
      <c r="F136" s="1"/>
      <c r="G136" s="1"/>
      <c r="H136" s="1"/>
      <c r="I136" s="1"/>
      <c r="J136" s="1"/>
      <c r="L136" s="1"/>
    </row>
    <row r="137" spans="1:12" x14ac:dyDescent="0.25">
      <c r="A137" t="s">
        <v>78</v>
      </c>
      <c r="B137" s="8">
        <f t="shared" si="4"/>
        <v>0.21160000000000001</v>
      </c>
      <c r="C137" s="8">
        <f t="shared" si="5"/>
        <v>1.6000000000000001E-3</v>
      </c>
      <c r="D137" s="8">
        <f t="shared" ref="D137:D141" si="6">(B108*B108)</f>
        <v>0.18489999999999998</v>
      </c>
      <c r="E137" s="8">
        <f>(B113*B113)</f>
        <v>0.09</v>
      </c>
      <c r="F137" s="9">
        <v>0.38</v>
      </c>
      <c r="G137" s="1"/>
      <c r="H137" s="1"/>
      <c r="I137" s="1"/>
      <c r="J137" s="1"/>
      <c r="L137" s="1"/>
    </row>
    <row r="138" spans="1:12" x14ac:dyDescent="0.25">
      <c r="A138" t="s">
        <v>79</v>
      </c>
      <c r="B138" s="8">
        <f t="shared" si="4"/>
        <v>0.25</v>
      </c>
      <c r="C138" s="8">
        <f t="shared" si="5"/>
        <v>0.12959999999999999</v>
      </c>
      <c r="D138" s="8">
        <f t="shared" si="6"/>
        <v>0.27040000000000003</v>
      </c>
      <c r="E138" s="8">
        <f t="shared" ref="E138:E141" si="7">(B114*B114)</f>
        <v>0.22089999999999999</v>
      </c>
      <c r="F138" s="8">
        <f>(B118*B118)</f>
        <v>0.23039999999999999</v>
      </c>
      <c r="G138" s="9">
        <v>0.74</v>
      </c>
      <c r="H138" s="1"/>
      <c r="I138" s="1"/>
      <c r="J138" s="1"/>
      <c r="L138" s="1"/>
    </row>
    <row r="139" spans="1:12" x14ac:dyDescent="0.25">
      <c r="A139" t="s">
        <v>80</v>
      </c>
      <c r="B139" s="8">
        <f t="shared" si="4"/>
        <v>0.16000000000000003</v>
      </c>
      <c r="C139" s="8">
        <f t="shared" si="5"/>
        <v>0.1444</v>
      </c>
      <c r="D139" s="8">
        <f t="shared" si="6"/>
        <v>0.34809999999999997</v>
      </c>
      <c r="E139" s="8">
        <f t="shared" si="7"/>
        <v>0.23039999999999999</v>
      </c>
      <c r="F139" s="8">
        <f t="shared" ref="F139:F141" si="8">(B119*B119)</f>
        <v>0.25</v>
      </c>
      <c r="G139" s="8">
        <f>(B122*B122)</f>
        <v>0.18489999999999998</v>
      </c>
      <c r="H139" s="9">
        <v>0.55000000000000004</v>
      </c>
      <c r="I139" s="1"/>
      <c r="J139" s="1"/>
      <c r="L139" s="4"/>
    </row>
    <row r="140" spans="1:12" x14ac:dyDescent="0.25">
      <c r="A140" t="s">
        <v>81</v>
      </c>
      <c r="B140" s="8">
        <f t="shared" si="4"/>
        <v>2.5600000000000001E-2</v>
      </c>
      <c r="C140" s="8">
        <f t="shared" si="5"/>
        <v>1.9600000000000003E-2</v>
      </c>
      <c r="D140" s="8">
        <f t="shared" si="6"/>
        <v>2.5000000000000005E-3</v>
      </c>
      <c r="E140" s="8">
        <f t="shared" si="7"/>
        <v>6.7600000000000007E-2</v>
      </c>
      <c r="F140" s="8">
        <f t="shared" si="8"/>
        <v>8.0999999999999996E-3</v>
      </c>
      <c r="G140" s="8">
        <f t="shared" ref="G140:G141" si="9">(B123*B123)</f>
        <v>9.6100000000000005E-2</v>
      </c>
      <c r="H140" s="8">
        <f>(B125*B125)</f>
        <v>2.8900000000000006E-2</v>
      </c>
      <c r="I140" s="9">
        <v>0.52</v>
      </c>
      <c r="J140" s="1"/>
      <c r="L140" s="1"/>
    </row>
    <row r="141" spans="1:12" x14ac:dyDescent="0.25">
      <c r="A141" t="s">
        <v>82</v>
      </c>
      <c r="B141" s="8">
        <f t="shared" si="4"/>
        <v>0.25</v>
      </c>
      <c r="C141" s="8">
        <f>(B106*B106)</f>
        <v>0.12249999999999998</v>
      </c>
      <c r="D141" s="8">
        <f t="shared" si="6"/>
        <v>0.12959999999999999</v>
      </c>
      <c r="E141" s="8">
        <f t="shared" si="7"/>
        <v>0.1024</v>
      </c>
      <c r="F141" s="8">
        <f t="shared" si="8"/>
        <v>0.12249999999999998</v>
      </c>
      <c r="G141" s="8">
        <f t="shared" si="9"/>
        <v>0.40960000000000002</v>
      </c>
      <c r="H141" s="8">
        <f>(B126*B126)</f>
        <v>0.13689999999999999</v>
      </c>
      <c r="I141" s="8">
        <f>(B127*B127)</f>
        <v>0.15210000000000001</v>
      </c>
      <c r="J141" s="9">
        <v>0.53</v>
      </c>
      <c r="L141" s="1"/>
    </row>
    <row r="142" spans="1:12" x14ac:dyDescent="0.25"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2" t="s">
        <v>120</v>
      </c>
      <c r="B144" s="2"/>
      <c r="C144" s="2"/>
      <c r="D144" s="2"/>
      <c r="E144" s="2"/>
      <c r="L144" s="1"/>
    </row>
    <row r="145" spans="1:12" x14ac:dyDescent="0.25">
      <c r="L145" s="1"/>
    </row>
    <row r="146" spans="1:12" x14ac:dyDescent="0.25">
      <c r="A146" t="s">
        <v>34</v>
      </c>
      <c r="D146" t="s">
        <v>156</v>
      </c>
      <c r="L146" s="1"/>
    </row>
    <row r="147" spans="1:12" x14ac:dyDescent="0.25">
      <c r="K147" s="5"/>
    </row>
    <row r="148" spans="1:12" x14ac:dyDescent="0.25">
      <c r="A148" t="s">
        <v>3</v>
      </c>
      <c r="B148" s="25" t="s">
        <v>0</v>
      </c>
      <c r="C148" s="25" t="s">
        <v>1</v>
      </c>
      <c r="D148" s="25" t="s">
        <v>2</v>
      </c>
      <c r="E148" s="25" t="s">
        <v>77</v>
      </c>
      <c r="F148" s="25" t="s">
        <v>78</v>
      </c>
      <c r="G148" s="25" t="s">
        <v>79</v>
      </c>
      <c r="H148" s="25" t="s">
        <v>80</v>
      </c>
      <c r="I148" s="25" t="s">
        <v>81</v>
      </c>
      <c r="J148" s="25" t="s">
        <v>82</v>
      </c>
      <c r="K148" s="5"/>
    </row>
    <row r="149" spans="1:12" x14ac:dyDescent="0.25">
      <c r="A149" s="24" t="s">
        <v>0</v>
      </c>
      <c r="B149" s="26">
        <v>0.26</v>
      </c>
      <c r="C149" s="27" t="s">
        <v>121</v>
      </c>
      <c r="D149" s="27" t="s">
        <v>122</v>
      </c>
      <c r="E149" s="27" t="s">
        <v>124</v>
      </c>
      <c r="F149" s="27" t="s">
        <v>123</v>
      </c>
      <c r="G149" s="27" t="s">
        <v>125</v>
      </c>
      <c r="H149" s="27" t="s">
        <v>126</v>
      </c>
      <c r="I149" s="27" t="s">
        <v>127</v>
      </c>
      <c r="J149" s="27" t="s">
        <v>128</v>
      </c>
      <c r="K149" s="5"/>
      <c r="L149" s="5"/>
    </row>
    <row r="150" spans="1:12" x14ac:dyDescent="0.25">
      <c r="A150" s="24" t="s">
        <v>1</v>
      </c>
      <c r="B150" s="28">
        <v>0.13689999999999999</v>
      </c>
      <c r="C150" s="26">
        <v>0.45</v>
      </c>
      <c r="D150" s="27" t="s">
        <v>129</v>
      </c>
      <c r="E150" s="27" t="s">
        <v>130</v>
      </c>
      <c r="F150" s="27" t="s">
        <v>131</v>
      </c>
      <c r="G150" s="27" t="s">
        <v>132</v>
      </c>
      <c r="H150" s="27" t="s">
        <v>133</v>
      </c>
      <c r="I150" s="27" t="s">
        <v>134</v>
      </c>
      <c r="J150" s="27" t="s">
        <v>135</v>
      </c>
      <c r="K150" s="5"/>
      <c r="L150" s="5"/>
    </row>
    <row r="151" spans="1:12" x14ac:dyDescent="0.25">
      <c r="A151" s="24" t="s">
        <v>2</v>
      </c>
      <c r="B151" s="28">
        <v>0.28090000000000004</v>
      </c>
      <c r="C151" s="28">
        <v>0.23039999999999999</v>
      </c>
      <c r="D151" s="26">
        <v>0.54</v>
      </c>
      <c r="E151" s="27" t="s">
        <v>136</v>
      </c>
      <c r="F151" s="27" t="s">
        <v>137</v>
      </c>
      <c r="G151" s="27" t="s">
        <v>138</v>
      </c>
      <c r="H151" s="27" t="s">
        <v>139</v>
      </c>
      <c r="I151" s="27" t="s">
        <v>140</v>
      </c>
      <c r="J151" s="27" t="s">
        <v>141</v>
      </c>
      <c r="K151" s="5"/>
      <c r="L151" s="5"/>
    </row>
    <row r="152" spans="1:12" x14ac:dyDescent="0.25">
      <c r="A152" s="24" t="s">
        <v>77</v>
      </c>
      <c r="B152" s="28">
        <v>6.7600000000000007E-2</v>
      </c>
      <c r="C152" s="28">
        <v>0.20250000000000001</v>
      </c>
      <c r="D152" s="28">
        <v>0.31360000000000005</v>
      </c>
      <c r="E152" s="26">
        <v>0.57999999999999996</v>
      </c>
      <c r="F152" s="29" t="s">
        <v>142</v>
      </c>
      <c r="G152" s="29" t="s">
        <v>143</v>
      </c>
      <c r="H152" s="29" t="s">
        <v>144</v>
      </c>
      <c r="I152" s="29" t="s">
        <v>145</v>
      </c>
      <c r="J152" s="29" t="s">
        <v>146</v>
      </c>
      <c r="K152" s="5"/>
      <c r="L152" s="5"/>
    </row>
    <row r="153" spans="1:12" x14ac:dyDescent="0.25">
      <c r="A153" s="24" t="s">
        <v>78</v>
      </c>
      <c r="B153" s="28">
        <v>0.21160000000000001</v>
      </c>
      <c r="C153" s="28">
        <v>1.6000000000000001E-3</v>
      </c>
      <c r="D153" s="28">
        <v>0.18489999999999998</v>
      </c>
      <c r="E153" s="28">
        <v>0.09</v>
      </c>
      <c r="F153" s="26">
        <v>0.38</v>
      </c>
      <c r="G153" s="29" t="s">
        <v>129</v>
      </c>
      <c r="H153" s="29" t="s">
        <v>147</v>
      </c>
      <c r="I153" s="29" t="s">
        <v>148</v>
      </c>
      <c r="J153" s="29" t="s">
        <v>149</v>
      </c>
      <c r="K153" s="5"/>
      <c r="L153" s="5"/>
    </row>
    <row r="154" spans="1:12" x14ac:dyDescent="0.25">
      <c r="A154" s="24" t="s">
        <v>79</v>
      </c>
      <c r="B154" s="28">
        <v>0.25</v>
      </c>
      <c r="C154" s="28">
        <v>0.12959999999999999</v>
      </c>
      <c r="D154" s="28">
        <v>0.27040000000000003</v>
      </c>
      <c r="E154" s="28">
        <v>0.22089999999999999</v>
      </c>
      <c r="F154" s="28">
        <v>0.23039999999999999</v>
      </c>
      <c r="G154" s="27">
        <v>0.74</v>
      </c>
      <c r="H154" s="29" t="s">
        <v>150</v>
      </c>
      <c r="I154" s="29" t="s">
        <v>151</v>
      </c>
      <c r="J154" s="29" t="s">
        <v>152</v>
      </c>
      <c r="K154" s="5"/>
      <c r="L154" s="5"/>
    </row>
    <row r="155" spans="1:12" x14ac:dyDescent="0.25">
      <c r="A155" s="24" t="s">
        <v>80</v>
      </c>
      <c r="B155" s="28">
        <v>0.16000000000000003</v>
      </c>
      <c r="C155" s="28">
        <v>0.1444</v>
      </c>
      <c r="D155" s="28">
        <v>0.34809999999999997</v>
      </c>
      <c r="E155" s="28">
        <v>0.23039999999999999</v>
      </c>
      <c r="F155" s="28">
        <v>0.25</v>
      </c>
      <c r="G155" s="29">
        <v>0.18489999999999998</v>
      </c>
      <c r="H155" s="27">
        <v>0.55000000000000004</v>
      </c>
      <c r="I155" s="29" t="s">
        <v>153</v>
      </c>
      <c r="J155" s="29" t="s">
        <v>154</v>
      </c>
      <c r="K155" s="5"/>
      <c r="L155" s="5"/>
    </row>
    <row r="156" spans="1:12" x14ac:dyDescent="0.25">
      <c r="A156" s="24" t="s">
        <v>81</v>
      </c>
      <c r="B156" s="28">
        <v>2.5600000000000001E-2</v>
      </c>
      <c r="C156" s="28">
        <v>1.9600000000000003E-2</v>
      </c>
      <c r="D156" s="28">
        <v>2.5000000000000005E-3</v>
      </c>
      <c r="E156" s="28">
        <v>6.7600000000000007E-2</v>
      </c>
      <c r="F156" s="28">
        <v>8.0999999999999996E-3</v>
      </c>
      <c r="G156" s="29">
        <v>9.6100000000000005E-2</v>
      </c>
      <c r="H156" s="29">
        <v>2.8900000000000006E-2</v>
      </c>
      <c r="I156" s="27">
        <v>0.52</v>
      </c>
      <c r="J156" s="29" t="s">
        <v>155</v>
      </c>
      <c r="K156" s="5"/>
      <c r="L156" s="5"/>
    </row>
    <row r="157" spans="1:12" x14ac:dyDescent="0.25">
      <c r="A157" s="24" t="s">
        <v>82</v>
      </c>
      <c r="B157" s="28">
        <v>0.25</v>
      </c>
      <c r="C157" s="28">
        <v>0.12249999999999998</v>
      </c>
      <c r="D157" s="28">
        <v>0.12959999999999999</v>
      </c>
      <c r="E157" s="28">
        <v>0.1024</v>
      </c>
      <c r="F157" s="28">
        <v>0.12249999999999998</v>
      </c>
      <c r="G157" s="29">
        <v>0.40960000000000002</v>
      </c>
      <c r="H157" s="29">
        <v>0.13689999999999999</v>
      </c>
      <c r="I157" s="29">
        <v>0.15210000000000001</v>
      </c>
      <c r="J157" s="27">
        <v>0.53</v>
      </c>
      <c r="K157" s="5"/>
      <c r="L157" s="5"/>
    </row>
    <row r="158" spans="1:12" x14ac:dyDescent="0.25">
      <c r="C158" s="1"/>
      <c r="D158" s="1"/>
      <c r="E158" s="1"/>
      <c r="F158" s="1"/>
      <c r="G158" s="1"/>
      <c r="H158" s="1"/>
      <c r="I158" s="1"/>
      <c r="J158" s="1"/>
      <c r="L158" s="5"/>
    </row>
    <row r="159" spans="1:12" x14ac:dyDescent="0.25">
      <c r="C159" s="1"/>
      <c r="D159" s="1"/>
      <c r="E159" s="1"/>
      <c r="F159" s="1"/>
      <c r="G159" s="1"/>
      <c r="H159" s="1"/>
      <c r="I159" s="1"/>
      <c r="J159" s="1"/>
    </row>
    <row r="160" spans="1:12" ht="15" customHeight="1" x14ac:dyDescent="0.25">
      <c r="A160" s="34" t="s">
        <v>172</v>
      </c>
      <c r="B160" s="34"/>
      <c r="C160" s="34"/>
      <c r="D160" s="34"/>
      <c r="E160" s="34"/>
      <c r="F160" s="34"/>
      <c r="G160" s="34"/>
      <c r="H160" s="34"/>
      <c r="I160" s="34"/>
      <c r="J160" s="33" t="s">
        <v>175</v>
      </c>
      <c r="K160" s="34" t="s">
        <v>170</v>
      </c>
    </row>
    <row r="161" spans="1:11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3"/>
      <c r="K161" s="35"/>
    </row>
    <row r="162" spans="1:1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3"/>
      <c r="K162" s="35"/>
    </row>
    <row r="163" spans="1:11" x14ac:dyDescent="0.25">
      <c r="A163" s="30" t="s">
        <v>173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1:11" x14ac:dyDescent="0.25">
      <c r="A164" s="31" t="s">
        <v>174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</row>
    <row r="165" spans="1:11" x14ac:dyDescent="0.25">
      <c r="A165" s="32" t="s">
        <v>176</v>
      </c>
    </row>
    <row r="168" spans="1:11" x14ac:dyDescent="0.25">
      <c r="K168" s="5"/>
    </row>
  </sheetData>
  <mergeCells count="15">
    <mergeCell ref="J160:J162"/>
    <mergeCell ref="A160:I162"/>
    <mergeCell ref="K160:K162"/>
    <mergeCell ref="B88:B89"/>
    <mergeCell ref="C3:C4"/>
    <mergeCell ref="E3:E4"/>
    <mergeCell ref="B46:B47"/>
    <mergeCell ref="C46:C47"/>
    <mergeCell ref="D46:D47"/>
    <mergeCell ref="E46:E47"/>
    <mergeCell ref="H3:H5"/>
    <mergeCell ref="I3:I5"/>
    <mergeCell ref="J3:J5"/>
    <mergeCell ref="D3:D4"/>
    <mergeCell ref="C88:C8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K1" zoomScaleNormal="100" workbookViewId="0">
      <selection activeCell="X1" sqref="X1"/>
    </sheetView>
  </sheetViews>
  <sheetFormatPr baseColWidth="10" defaultRowHeight="15" x14ac:dyDescent="0.25"/>
  <cols>
    <col min="1" max="1" width="4.85546875" customWidth="1"/>
    <col min="2" max="2" width="7.85546875" customWidth="1"/>
    <col min="3" max="8" width="11.42578125" customWidth="1"/>
    <col min="12" max="12" width="9" customWidth="1"/>
    <col min="13" max="13" width="7" customWidth="1"/>
    <col min="14" max="14" width="13.28515625" customWidth="1"/>
    <col min="15" max="15" width="13.5703125" hidden="1" customWidth="1"/>
    <col min="16" max="17" width="8.85546875" hidden="1" customWidth="1"/>
    <col min="18" max="18" width="7.140625" hidden="1" customWidth="1"/>
    <col min="19" max="19" width="8.140625" hidden="1" customWidth="1"/>
    <col min="20" max="20" width="8.140625" customWidth="1"/>
    <col min="21" max="21" width="10" customWidth="1"/>
    <col min="22" max="22" width="7.85546875" customWidth="1"/>
  </cols>
  <sheetData>
    <row r="1" spans="1:22" x14ac:dyDescent="0.25">
      <c r="A1" s="2" t="s">
        <v>120</v>
      </c>
      <c r="B1" s="2"/>
      <c r="C1" s="2"/>
      <c r="D1" s="2"/>
      <c r="E1" s="2"/>
      <c r="G1" t="s">
        <v>156</v>
      </c>
      <c r="L1" s="41" t="s">
        <v>17</v>
      </c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x14ac:dyDescent="0.25">
      <c r="L2" s="42" t="s">
        <v>19</v>
      </c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x14ac:dyDescent="0.25"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5" customHeight="1" x14ac:dyDescent="0.25">
      <c r="A4" s="2" t="s">
        <v>34</v>
      </c>
      <c r="L4" s="44" t="s">
        <v>167</v>
      </c>
      <c r="M4" s="44" t="s">
        <v>168</v>
      </c>
      <c r="N4" s="46" t="s">
        <v>169</v>
      </c>
      <c r="O4" s="46" t="s">
        <v>170</v>
      </c>
      <c r="P4" s="49" t="s">
        <v>4</v>
      </c>
      <c r="Q4" s="43"/>
      <c r="R4" s="43"/>
      <c r="S4" s="46" t="s">
        <v>47</v>
      </c>
      <c r="T4" s="46" t="s">
        <v>170</v>
      </c>
      <c r="U4" s="46" t="s">
        <v>171</v>
      </c>
      <c r="V4" s="44" t="s">
        <v>13</v>
      </c>
    </row>
    <row r="5" spans="1:22" x14ac:dyDescent="0.25">
      <c r="L5" s="44"/>
      <c r="M5" s="44"/>
      <c r="N5" s="46"/>
      <c r="O5" s="46"/>
      <c r="P5" s="49"/>
      <c r="Q5" s="43"/>
      <c r="R5" s="43"/>
      <c r="S5" s="46"/>
      <c r="T5" s="46"/>
      <c r="U5" s="46"/>
      <c r="V5" s="44"/>
    </row>
    <row r="6" spans="1:22" ht="15.75" thickBot="1" x14ac:dyDescent="0.3">
      <c r="A6" t="s">
        <v>3</v>
      </c>
      <c r="B6" t="s">
        <v>0</v>
      </c>
      <c r="C6" t="s">
        <v>1</v>
      </c>
      <c r="D6" t="s">
        <v>2</v>
      </c>
      <c r="E6" t="s">
        <v>77</v>
      </c>
      <c r="F6" t="s">
        <v>78</v>
      </c>
      <c r="G6" t="s">
        <v>79</v>
      </c>
      <c r="H6" t="s">
        <v>80</v>
      </c>
      <c r="I6" t="s">
        <v>81</v>
      </c>
      <c r="J6" t="s">
        <v>82</v>
      </c>
      <c r="L6" s="45"/>
      <c r="M6" s="45"/>
      <c r="N6" s="47"/>
      <c r="O6" s="23" t="s">
        <v>3</v>
      </c>
      <c r="P6" s="23" t="s">
        <v>5</v>
      </c>
      <c r="Q6" s="23" t="s">
        <v>10</v>
      </c>
      <c r="R6" s="23" t="s">
        <v>11</v>
      </c>
      <c r="S6" s="47"/>
      <c r="T6" s="47"/>
      <c r="U6" s="47"/>
      <c r="V6" s="45"/>
    </row>
    <row r="7" spans="1:22" x14ac:dyDescent="0.25">
      <c r="A7" t="s">
        <v>0</v>
      </c>
      <c r="B7" s="9">
        <v>0.26</v>
      </c>
      <c r="C7" s="10" t="s">
        <v>121</v>
      </c>
      <c r="D7" s="10" t="s">
        <v>122</v>
      </c>
      <c r="E7" s="10" t="s">
        <v>124</v>
      </c>
      <c r="F7" s="10" t="s">
        <v>123</v>
      </c>
      <c r="G7" s="10" t="s">
        <v>125</v>
      </c>
      <c r="H7" s="10" t="s">
        <v>126</v>
      </c>
      <c r="I7" s="10" t="s">
        <v>127</v>
      </c>
      <c r="J7" s="10" t="s">
        <v>128</v>
      </c>
      <c r="L7" s="14" t="s">
        <v>158</v>
      </c>
      <c r="M7" s="14" t="s">
        <v>48</v>
      </c>
      <c r="N7" s="20">
        <v>0.57999999999999996</v>
      </c>
      <c r="O7" s="21">
        <f xml:space="preserve"> (N7*N7)</f>
        <v>0.33639999999999998</v>
      </c>
      <c r="P7" s="21">
        <f>1-O7</f>
        <v>0.66359999999999997</v>
      </c>
      <c r="Q7" s="20">
        <f>SUM(N7:N9)</f>
        <v>1.48</v>
      </c>
      <c r="R7" s="21">
        <f>SUM(O7:O9)</f>
        <v>0.7702</v>
      </c>
      <c r="S7" s="21">
        <f>SUM(P7:P9)</f>
        <v>2.2298</v>
      </c>
      <c r="T7" s="21"/>
      <c r="U7" s="21">
        <f>Q7*Q7/(Q7*Q7+S7)</f>
        <v>0.49554318809103665</v>
      </c>
      <c r="V7" s="21">
        <f>R7/(R7+S7)</f>
        <v>0.25673333333333331</v>
      </c>
    </row>
    <row r="8" spans="1:22" x14ac:dyDescent="0.25">
      <c r="A8" t="s">
        <v>1</v>
      </c>
      <c r="B8" s="8">
        <v>0.13689999999999999</v>
      </c>
      <c r="C8" s="9">
        <v>0.45</v>
      </c>
      <c r="D8" s="10" t="s">
        <v>129</v>
      </c>
      <c r="E8" s="10" t="s">
        <v>130</v>
      </c>
      <c r="F8" s="10" t="s">
        <v>131</v>
      </c>
      <c r="G8" s="10" t="s">
        <v>132</v>
      </c>
      <c r="H8" s="10" t="s">
        <v>133</v>
      </c>
      <c r="I8" s="10" t="s">
        <v>134</v>
      </c>
      <c r="J8" s="10" t="s">
        <v>135</v>
      </c>
      <c r="L8" s="14"/>
      <c r="M8" s="14" t="s">
        <v>49</v>
      </c>
      <c r="N8" s="20">
        <v>0.56999999999999995</v>
      </c>
      <c r="O8" s="21">
        <f t="shared" ref="O8:O41" si="0" xml:space="preserve"> (N8*N8)</f>
        <v>0.32489999999999997</v>
      </c>
      <c r="P8" s="21">
        <f t="shared" ref="P8:P41" si="1">1-O8</f>
        <v>0.67510000000000003</v>
      </c>
      <c r="Q8" s="20"/>
      <c r="R8" s="20"/>
      <c r="S8" s="20"/>
      <c r="T8" s="20"/>
      <c r="U8" s="20"/>
      <c r="V8" s="21"/>
    </row>
    <row r="9" spans="1:22" x14ac:dyDescent="0.25">
      <c r="A9" t="s">
        <v>2</v>
      </c>
      <c r="B9" s="8">
        <v>0.28090000000000004</v>
      </c>
      <c r="C9" s="8">
        <v>0.23039999999999999</v>
      </c>
      <c r="D9" s="9">
        <v>0.54</v>
      </c>
      <c r="E9" s="10" t="s">
        <v>136</v>
      </c>
      <c r="F9" s="10" t="s">
        <v>137</v>
      </c>
      <c r="G9" s="10" t="s">
        <v>138</v>
      </c>
      <c r="H9" s="10" t="s">
        <v>139</v>
      </c>
      <c r="I9" s="10" t="s">
        <v>140</v>
      </c>
      <c r="J9" s="10" t="s">
        <v>141</v>
      </c>
      <c r="L9" s="14"/>
      <c r="M9" s="14" t="s">
        <v>50</v>
      </c>
      <c r="N9" s="20">
        <v>0.33</v>
      </c>
      <c r="O9" s="21">
        <f t="shared" si="0"/>
        <v>0.10890000000000001</v>
      </c>
      <c r="P9" s="21">
        <f t="shared" si="1"/>
        <v>0.8911</v>
      </c>
      <c r="Q9" s="20"/>
      <c r="R9" s="20"/>
      <c r="S9" s="20"/>
      <c r="T9" s="20"/>
      <c r="U9" s="20"/>
      <c r="V9" s="21"/>
    </row>
    <row r="10" spans="1:22" x14ac:dyDescent="0.25">
      <c r="A10" t="s">
        <v>77</v>
      </c>
      <c r="B10" s="8">
        <v>6.7600000000000007E-2</v>
      </c>
      <c r="C10" s="8">
        <v>0.20250000000000001</v>
      </c>
      <c r="D10" s="8">
        <v>0.31360000000000005</v>
      </c>
      <c r="E10" s="9">
        <v>0.57999999999999996</v>
      </c>
      <c r="F10" s="11" t="s">
        <v>142</v>
      </c>
      <c r="G10" s="11" t="s">
        <v>143</v>
      </c>
      <c r="H10" s="11" t="s">
        <v>144</v>
      </c>
      <c r="I10" s="11" t="s">
        <v>145</v>
      </c>
      <c r="J10" s="11" t="s">
        <v>146</v>
      </c>
      <c r="L10" s="14" t="s">
        <v>159</v>
      </c>
      <c r="M10" s="14" t="s">
        <v>51</v>
      </c>
      <c r="N10" s="20">
        <v>0.65</v>
      </c>
      <c r="O10" s="21">
        <f t="shared" si="0"/>
        <v>0.42250000000000004</v>
      </c>
      <c r="P10" s="21">
        <f t="shared" si="1"/>
        <v>0.5774999999999999</v>
      </c>
      <c r="Q10" s="20">
        <f>SUM(N10:N13)</f>
        <v>2.6700000000000004</v>
      </c>
      <c r="R10" s="22">
        <f>SUM(O10:O13)</f>
        <v>1.8085000000000002</v>
      </c>
      <c r="S10" s="21">
        <f>SUM(P10:P13)</f>
        <v>2.1914999999999996</v>
      </c>
      <c r="T10" s="21"/>
      <c r="U10" s="21">
        <f>Q10*Q10/(Q10*Q10+S10)</f>
        <v>0.76487060641174209</v>
      </c>
      <c r="V10" s="21">
        <f>R10/(R10+S10)</f>
        <v>0.45212500000000005</v>
      </c>
    </row>
    <row r="11" spans="1:22" x14ac:dyDescent="0.25">
      <c r="A11" t="s">
        <v>78</v>
      </c>
      <c r="B11" s="8">
        <v>0.21160000000000001</v>
      </c>
      <c r="C11" s="8">
        <v>1.6000000000000001E-3</v>
      </c>
      <c r="D11" s="8">
        <v>0.18489999999999998</v>
      </c>
      <c r="E11" s="8">
        <v>0.09</v>
      </c>
      <c r="F11" s="9">
        <v>0.38</v>
      </c>
      <c r="G11" s="11" t="s">
        <v>129</v>
      </c>
      <c r="H11" s="11" t="s">
        <v>147</v>
      </c>
      <c r="I11" s="11" t="s">
        <v>148</v>
      </c>
      <c r="J11" s="11" t="s">
        <v>149</v>
      </c>
      <c r="L11" s="14"/>
      <c r="M11" s="14" t="s">
        <v>52</v>
      </c>
      <c r="N11" s="21">
        <v>0.8</v>
      </c>
      <c r="O11" s="21">
        <f t="shared" si="0"/>
        <v>0.64000000000000012</v>
      </c>
      <c r="P11" s="21">
        <f t="shared" si="1"/>
        <v>0.35999999999999988</v>
      </c>
      <c r="Q11" s="20"/>
      <c r="R11" s="20"/>
      <c r="S11" s="20"/>
      <c r="T11" s="20"/>
      <c r="U11" s="21"/>
      <c r="V11" s="21"/>
    </row>
    <row r="12" spans="1:22" x14ac:dyDescent="0.25">
      <c r="A12" t="s">
        <v>79</v>
      </c>
      <c r="B12" s="8">
        <v>0.25</v>
      </c>
      <c r="C12" s="8">
        <v>0.12959999999999999</v>
      </c>
      <c r="D12" s="8">
        <v>0.27040000000000003</v>
      </c>
      <c r="E12" s="8">
        <v>0.22089999999999999</v>
      </c>
      <c r="F12" s="8">
        <v>0.23039999999999999</v>
      </c>
      <c r="G12" s="12">
        <v>0.74</v>
      </c>
      <c r="H12" s="11" t="s">
        <v>150</v>
      </c>
      <c r="I12" s="11" t="s">
        <v>151</v>
      </c>
      <c r="J12" s="11" t="s">
        <v>152</v>
      </c>
      <c r="L12" s="14"/>
      <c r="M12" s="14" t="s">
        <v>53</v>
      </c>
      <c r="N12" s="21">
        <v>0.64</v>
      </c>
      <c r="O12" s="21">
        <f t="shared" si="0"/>
        <v>0.40960000000000002</v>
      </c>
      <c r="P12" s="21">
        <f t="shared" si="1"/>
        <v>0.59040000000000004</v>
      </c>
      <c r="Q12" s="20"/>
      <c r="R12" s="20"/>
      <c r="S12" s="20"/>
      <c r="T12" s="20"/>
      <c r="U12" s="21"/>
      <c r="V12" s="21"/>
    </row>
    <row r="13" spans="1:22" x14ac:dyDescent="0.25">
      <c r="A13" t="s">
        <v>80</v>
      </c>
      <c r="B13" s="8">
        <v>0.16000000000000003</v>
      </c>
      <c r="C13" s="8">
        <v>0.1444</v>
      </c>
      <c r="D13" s="8">
        <v>0.34809999999999997</v>
      </c>
      <c r="E13" s="8">
        <v>0.23039999999999999</v>
      </c>
      <c r="F13" s="8">
        <v>0.25</v>
      </c>
      <c r="G13" s="13">
        <v>0.18489999999999998</v>
      </c>
      <c r="H13" s="12">
        <v>0.55000000000000004</v>
      </c>
      <c r="I13" s="11" t="s">
        <v>153</v>
      </c>
      <c r="J13" s="11" t="s">
        <v>154</v>
      </c>
      <c r="L13" s="14"/>
      <c r="M13" s="14" t="s">
        <v>54</v>
      </c>
      <c r="N13" s="21">
        <v>0.57999999999999996</v>
      </c>
      <c r="O13" s="21">
        <f t="shared" si="0"/>
        <v>0.33639999999999998</v>
      </c>
      <c r="P13" s="21">
        <f t="shared" si="1"/>
        <v>0.66359999999999997</v>
      </c>
      <c r="Q13" s="20"/>
      <c r="R13" s="20"/>
      <c r="S13" s="20"/>
      <c r="T13" s="20"/>
      <c r="U13" s="21"/>
      <c r="V13" s="21"/>
    </row>
    <row r="14" spans="1:22" x14ac:dyDescent="0.25">
      <c r="A14" t="s">
        <v>81</v>
      </c>
      <c r="B14" s="8">
        <v>2.5600000000000001E-2</v>
      </c>
      <c r="C14" s="8">
        <v>1.9600000000000003E-2</v>
      </c>
      <c r="D14" s="8">
        <v>2.5000000000000005E-3</v>
      </c>
      <c r="E14" s="8">
        <v>6.7600000000000007E-2</v>
      </c>
      <c r="F14" s="8">
        <v>8.0999999999999996E-3</v>
      </c>
      <c r="G14" s="13">
        <v>9.6100000000000005E-2</v>
      </c>
      <c r="H14" s="13">
        <v>2.8900000000000006E-2</v>
      </c>
      <c r="I14" s="12">
        <v>0.52</v>
      </c>
      <c r="J14" s="11" t="s">
        <v>155</v>
      </c>
      <c r="L14" s="14" t="s">
        <v>160</v>
      </c>
      <c r="M14" s="14" t="s">
        <v>55</v>
      </c>
      <c r="N14" s="21">
        <v>0.73</v>
      </c>
      <c r="O14" s="21">
        <f t="shared" si="0"/>
        <v>0.53289999999999993</v>
      </c>
      <c r="P14" s="21">
        <f t="shared" si="1"/>
        <v>0.46710000000000007</v>
      </c>
      <c r="Q14" s="20">
        <f>SUM(N14:N17)</f>
        <v>2.93</v>
      </c>
      <c r="R14" s="21">
        <f>SUM(O14:O17)</f>
        <v>2.1507000000000001</v>
      </c>
      <c r="S14" s="21">
        <f>SUM(P14:P17)</f>
        <v>1.8492999999999999</v>
      </c>
      <c r="T14" s="21"/>
      <c r="U14" s="21">
        <f>Q14*Q14/(Q14*Q14+S14)</f>
        <v>0.82276552107492673</v>
      </c>
      <c r="V14" s="21">
        <f>R14/(R14+S14)</f>
        <v>0.53767500000000001</v>
      </c>
    </row>
    <row r="15" spans="1:22" x14ac:dyDescent="0.25">
      <c r="A15" t="s">
        <v>82</v>
      </c>
      <c r="B15" s="8">
        <v>0.25</v>
      </c>
      <c r="C15" s="8">
        <v>0.12249999999999998</v>
      </c>
      <c r="D15" s="8">
        <v>0.12959999999999999</v>
      </c>
      <c r="E15" s="8">
        <v>0.1024</v>
      </c>
      <c r="F15" s="8">
        <v>0.12249999999999998</v>
      </c>
      <c r="G15" s="13">
        <v>0.40960000000000002</v>
      </c>
      <c r="H15" s="13">
        <v>0.13689999999999999</v>
      </c>
      <c r="I15" s="13">
        <v>0.15210000000000001</v>
      </c>
      <c r="J15" s="12">
        <v>0.53</v>
      </c>
      <c r="L15" s="14"/>
      <c r="M15" s="14" t="s">
        <v>56</v>
      </c>
      <c r="N15" s="21">
        <v>0.75</v>
      </c>
      <c r="O15" s="21">
        <f t="shared" si="0"/>
        <v>0.5625</v>
      </c>
      <c r="P15" s="21">
        <f t="shared" si="1"/>
        <v>0.4375</v>
      </c>
      <c r="Q15" s="20"/>
      <c r="R15" s="20"/>
      <c r="S15" s="20"/>
      <c r="T15" s="20"/>
      <c r="U15" s="21"/>
      <c r="V15" s="21"/>
    </row>
    <row r="16" spans="1:22" x14ac:dyDescent="0.25">
      <c r="L16" s="14"/>
      <c r="M16" s="14" t="s">
        <v>57</v>
      </c>
      <c r="N16" s="21">
        <v>0.77</v>
      </c>
      <c r="O16" s="21">
        <f t="shared" si="0"/>
        <v>0.59289999999999998</v>
      </c>
      <c r="P16" s="21">
        <f t="shared" si="1"/>
        <v>0.40710000000000002</v>
      </c>
      <c r="Q16" s="20"/>
      <c r="R16" s="20"/>
      <c r="S16" s="20"/>
      <c r="T16" s="20"/>
      <c r="U16" s="21"/>
      <c r="V16" s="21"/>
    </row>
    <row r="17" spans="12:22" x14ac:dyDescent="0.25">
      <c r="L17" s="14"/>
      <c r="M17" s="14" t="s">
        <v>58</v>
      </c>
      <c r="N17" s="21">
        <v>0.68</v>
      </c>
      <c r="O17" s="21">
        <f t="shared" si="0"/>
        <v>0.46240000000000009</v>
      </c>
      <c r="P17" s="21">
        <f t="shared" si="1"/>
        <v>0.53759999999999986</v>
      </c>
      <c r="Q17" s="20"/>
      <c r="R17" s="20"/>
      <c r="S17" s="20"/>
      <c r="T17" s="20"/>
      <c r="U17" s="21"/>
      <c r="V17" s="21"/>
    </row>
    <row r="18" spans="12:22" x14ac:dyDescent="0.25">
      <c r="L18" s="14" t="s">
        <v>161</v>
      </c>
      <c r="M18" s="14" t="s">
        <v>59</v>
      </c>
      <c r="N18" s="21">
        <v>0.83</v>
      </c>
      <c r="O18" s="21">
        <f t="shared" si="0"/>
        <v>0.68889999999999996</v>
      </c>
      <c r="P18" s="21">
        <f t="shared" si="1"/>
        <v>0.31110000000000004</v>
      </c>
      <c r="Q18" s="20">
        <f>SUM(N18:N22)</f>
        <v>3.73</v>
      </c>
      <c r="R18" s="21">
        <f>SUM(O18:O22)</f>
        <v>2.8950999999999998</v>
      </c>
      <c r="S18" s="21">
        <f>SUM(P18:P22)</f>
        <v>2.1048999999999998</v>
      </c>
      <c r="T18" s="21"/>
      <c r="U18" s="21">
        <f>Q18*Q18/(Q18*Q18+S18)</f>
        <v>0.86858994368764741</v>
      </c>
      <c r="V18" s="21">
        <f>R18/(R18+S18)</f>
        <v>0.57901999999999998</v>
      </c>
    </row>
    <row r="19" spans="12:22" x14ac:dyDescent="0.25">
      <c r="L19" s="14"/>
      <c r="M19" s="14" t="s">
        <v>60</v>
      </c>
      <c r="N19" s="21">
        <v>0.91</v>
      </c>
      <c r="O19" s="21">
        <f t="shared" si="0"/>
        <v>0.82810000000000006</v>
      </c>
      <c r="P19" s="21">
        <f t="shared" si="1"/>
        <v>0.17189999999999994</v>
      </c>
      <c r="Q19" s="20"/>
      <c r="R19" s="20"/>
      <c r="S19" s="20"/>
      <c r="T19" s="20"/>
      <c r="U19" s="21"/>
      <c r="V19" s="21"/>
    </row>
    <row r="20" spans="12:22" x14ac:dyDescent="0.25">
      <c r="L20" s="14"/>
      <c r="M20" s="14" t="s">
        <v>61</v>
      </c>
      <c r="N20" s="21">
        <v>0.65</v>
      </c>
      <c r="O20" s="21">
        <f t="shared" si="0"/>
        <v>0.42250000000000004</v>
      </c>
      <c r="P20" s="21">
        <f t="shared" si="1"/>
        <v>0.5774999999999999</v>
      </c>
      <c r="Q20" s="20"/>
      <c r="R20" s="20"/>
      <c r="S20" s="20"/>
      <c r="T20" s="20"/>
      <c r="U20" s="21"/>
      <c r="V20" s="21"/>
    </row>
    <row r="21" spans="12:22" x14ac:dyDescent="0.25">
      <c r="L21" s="14"/>
      <c r="M21" s="14" t="s">
        <v>62</v>
      </c>
      <c r="N21" s="21">
        <v>0.84</v>
      </c>
      <c r="O21" s="21">
        <f t="shared" si="0"/>
        <v>0.70559999999999989</v>
      </c>
      <c r="P21" s="21">
        <f t="shared" si="1"/>
        <v>0.29440000000000011</v>
      </c>
      <c r="Q21" s="20"/>
      <c r="R21" s="20"/>
      <c r="S21" s="20"/>
      <c r="T21" s="20"/>
      <c r="U21" s="21"/>
      <c r="V21" s="21"/>
    </row>
    <row r="22" spans="12:22" x14ac:dyDescent="0.25">
      <c r="L22" s="14"/>
      <c r="M22" s="14" t="s">
        <v>63</v>
      </c>
      <c r="N22" s="21">
        <v>0.5</v>
      </c>
      <c r="O22" s="21">
        <f t="shared" si="0"/>
        <v>0.25</v>
      </c>
      <c r="P22" s="21">
        <f t="shared" si="1"/>
        <v>0.75</v>
      </c>
      <c r="Q22" s="20"/>
      <c r="R22" s="20"/>
      <c r="S22" s="20"/>
      <c r="T22" s="20"/>
      <c r="U22" s="21"/>
      <c r="V22" s="21"/>
    </row>
    <row r="23" spans="12:22" x14ac:dyDescent="0.25">
      <c r="L23" s="14" t="s">
        <v>162</v>
      </c>
      <c r="M23" s="14" t="s">
        <v>64</v>
      </c>
      <c r="N23" s="21">
        <v>0.6</v>
      </c>
      <c r="O23" s="21">
        <f t="shared" si="0"/>
        <v>0.36</v>
      </c>
      <c r="P23" s="21">
        <f t="shared" si="1"/>
        <v>0.64</v>
      </c>
      <c r="Q23" s="20">
        <f>SUM(N23:N25)</f>
        <v>1.8599999999999999</v>
      </c>
      <c r="R23" s="21">
        <f>SUM(O23:O25)</f>
        <v>1.1537999999999999</v>
      </c>
      <c r="S23" s="21">
        <f>SUM(P23:P25)</f>
        <v>1.8462000000000001</v>
      </c>
      <c r="T23" s="21"/>
      <c r="U23" s="21">
        <f>Q23*Q23/(Q23*Q23+S23)</f>
        <v>0.65204116250141353</v>
      </c>
      <c r="V23" s="21">
        <f>R23/(R23+S23)</f>
        <v>0.3846</v>
      </c>
    </row>
    <row r="24" spans="12:22" x14ac:dyDescent="0.25">
      <c r="L24" s="14"/>
      <c r="M24" s="14" t="s">
        <v>65</v>
      </c>
      <c r="N24" s="21">
        <v>0.63</v>
      </c>
      <c r="O24" s="21">
        <f t="shared" si="0"/>
        <v>0.39690000000000003</v>
      </c>
      <c r="P24" s="21">
        <f t="shared" si="1"/>
        <v>0.60309999999999997</v>
      </c>
      <c r="Q24" s="20"/>
      <c r="R24" s="20"/>
      <c r="S24" s="20"/>
      <c r="T24" s="20"/>
      <c r="U24" s="21"/>
      <c r="V24" s="21"/>
    </row>
    <row r="25" spans="12:22" x14ac:dyDescent="0.25">
      <c r="L25" s="14"/>
      <c r="M25" s="14" t="s">
        <v>66</v>
      </c>
      <c r="N25" s="21">
        <v>0.63</v>
      </c>
      <c r="O25" s="21">
        <f t="shared" si="0"/>
        <v>0.39690000000000003</v>
      </c>
      <c r="P25" s="21">
        <f t="shared" si="1"/>
        <v>0.60309999999999997</v>
      </c>
      <c r="Q25" s="20"/>
      <c r="R25" s="20"/>
      <c r="S25" s="20"/>
      <c r="T25" s="20"/>
      <c r="U25" s="21"/>
      <c r="V25" s="21"/>
    </row>
    <row r="26" spans="12:22" x14ac:dyDescent="0.25">
      <c r="L26" s="14" t="s">
        <v>163</v>
      </c>
      <c r="M26" s="14" t="s">
        <v>67</v>
      </c>
      <c r="N26" s="20">
        <v>0.86</v>
      </c>
      <c r="O26" s="21">
        <f t="shared" si="0"/>
        <v>0.73959999999999992</v>
      </c>
      <c r="P26" s="21">
        <f t="shared" si="1"/>
        <v>0.26040000000000008</v>
      </c>
      <c r="Q26" s="20">
        <f>SUM(N26:N28)</f>
        <v>2.5700000000000003</v>
      </c>
      <c r="R26" s="21">
        <f>SUM(O26:O28)</f>
        <v>2.2100999999999997</v>
      </c>
      <c r="S26" s="20">
        <f>SUM(P26:P28)</f>
        <v>0.78989999999999994</v>
      </c>
      <c r="T26" s="20"/>
      <c r="U26" s="21">
        <f>Q26*Q26/(Q26*Q26+S26)</f>
        <v>0.89318169524530755</v>
      </c>
      <c r="V26" s="21">
        <f>R26/(R26+S26)</f>
        <v>0.73670000000000002</v>
      </c>
    </row>
    <row r="27" spans="12:22" x14ac:dyDescent="0.25">
      <c r="L27" s="14"/>
      <c r="M27" s="14" t="s">
        <v>68</v>
      </c>
      <c r="N27" s="20">
        <v>0.92</v>
      </c>
      <c r="O27" s="21">
        <f t="shared" si="0"/>
        <v>0.84640000000000004</v>
      </c>
      <c r="P27" s="21">
        <f t="shared" si="1"/>
        <v>0.15359999999999996</v>
      </c>
      <c r="Q27" s="20"/>
      <c r="R27" s="20"/>
      <c r="S27" s="20"/>
      <c r="T27" s="20"/>
      <c r="U27" s="21"/>
      <c r="V27" s="21"/>
    </row>
    <row r="28" spans="12:22" x14ac:dyDescent="0.25">
      <c r="L28" s="14"/>
      <c r="M28" s="14" t="s">
        <v>69</v>
      </c>
      <c r="N28" s="20">
        <v>0.79</v>
      </c>
      <c r="O28" s="21">
        <f t="shared" si="0"/>
        <v>0.6241000000000001</v>
      </c>
      <c r="P28" s="21">
        <f t="shared" si="1"/>
        <v>0.3758999999999999</v>
      </c>
      <c r="Q28" s="20"/>
      <c r="R28" s="20"/>
      <c r="S28" s="20"/>
      <c r="T28" s="20"/>
      <c r="U28" s="21"/>
      <c r="V28" s="21"/>
    </row>
    <row r="29" spans="12:22" x14ac:dyDescent="0.25">
      <c r="L29" s="14" t="s">
        <v>164</v>
      </c>
      <c r="M29" s="14" t="s">
        <v>70</v>
      </c>
      <c r="N29" s="21">
        <v>0.8</v>
      </c>
      <c r="O29" s="21">
        <f t="shared" si="0"/>
        <v>0.64000000000000012</v>
      </c>
      <c r="P29" s="21">
        <f t="shared" si="1"/>
        <v>0.35999999999999988</v>
      </c>
      <c r="Q29" s="20">
        <f>SUM(N29:N32)</f>
        <v>2.9499999999999997</v>
      </c>
      <c r="R29" s="21">
        <f>SUM(O29:O32)</f>
        <v>2.2075</v>
      </c>
      <c r="S29" s="21">
        <f>SUM(P29:P32)</f>
        <v>1.7924999999999998</v>
      </c>
      <c r="T29" s="21"/>
      <c r="U29" s="21">
        <f>Q29*Q29/(Q29*Q29+S29)</f>
        <v>0.82920438303954258</v>
      </c>
      <c r="V29" s="21">
        <f>R29/(R29+S29)</f>
        <v>0.551875</v>
      </c>
    </row>
    <row r="30" spans="12:22" x14ac:dyDescent="0.25">
      <c r="L30" s="14"/>
      <c r="M30" s="14" t="s">
        <v>71</v>
      </c>
      <c r="N30" s="20">
        <v>0.85</v>
      </c>
      <c r="O30" s="21">
        <f t="shared" si="0"/>
        <v>0.72249999999999992</v>
      </c>
      <c r="P30" s="21">
        <f t="shared" si="1"/>
        <v>0.27750000000000008</v>
      </c>
      <c r="Q30" s="20"/>
      <c r="R30" s="20"/>
      <c r="S30" s="20"/>
      <c r="T30" s="20"/>
      <c r="U30" s="21"/>
      <c r="V30" s="21"/>
    </row>
    <row r="31" spans="12:22" x14ac:dyDescent="0.25">
      <c r="L31" s="14"/>
      <c r="M31" s="14" t="s">
        <v>72</v>
      </c>
      <c r="N31" s="20">
        <v>0.65</v>
      </c>
      <c r="O31" s="21">
        <f t="shared" si="0"/>
        <v>0.42250000000000004</v>
      </c>
      <c r="P31" s="21">
        <f t="shared" si="1"/>
        <v>0.5774999999999999</v>
      </c>
      <c r="Q31" s="20"/>
      <c r="R31" s="20"/>
      <c r="S31" s="20"/>
      <c r="T31" s="20"/>
      <c r="U31" s="21"/>
      <c r="V31" s="21"/>
    </row>
    <row r="32" spans="12:22" x14ac:dyDescent="0.25">
      <c r="L32" s="14"/>
      <c r="M32" s="14" t="s">
        <v>73</v>
      </c>
      <c r="N32" s="20">
        <v>0.65</v>
      </c>
      <c r="O32" s="21">
        <f t="shared" si="0"/>
        <v>0.42250000000000004</v>
      </c>
      <c r="P32" s="21">
        <f t="shared" si="1"/>
        <v>0.5774999999999999</v>
      </c>
      <c r="Q32" s="20"/>
      <c r="R32" s="20"/>
      <c r="S32" s="20"/>
      <c r="T32" s="20"/>
      <c r="U32" s="21"/>
      <c r="V32" s="21"/>
    </row>
    <row r="33" spans="12:22" x14ac:dyDescent="0.25">
      <c r="L33" s="14" t="s">
        <v>165</v>
      </c>
      <c r="M33" s="14" t="s">
        <v>74</v>
      </c>
      <c r="N33" s="20">
        <v>0.62</v>
      </c>
      <c r="O33" s="21">
        <f t="shared" si="0"/>
        <v>0.38440000000000002</v>
      </c>
      <c r="P33" s="21">
        <f t="shared" si="1"/>
        <v>0.61559999999999993</v>
      </c>
      <c r="Q33" s="20">
        <f>SUM(N33:N35)</f>
        <v>2.16</v>
      </c>
      <c r="R33" s="21">
        <f>SUM(O33:O35)</f>
        <v>1.5720000000000001</v>
      </c>
      <c r="S33" s="20">
        <f>SUM(P33:P35)</f>
        <v>1.4279999999999999</v>
      </c>
      <c r="T33" s="20"/>
      <c r="U33" s="21">
        <f>Q33*Q33/(Q33*Q33+S33)</f>
        <v>0.7656557699881843</v>
      </c>
      <c r="V33" s="21">
        <f>R33/(R33+S33)</f>
        <v>0.52400000000000002</v>
      </c>
    </row>
    <row r="34" spans="12:22" x14ac:dyDescent="0.25">
      <c r="L34" s="14"/>
      <c r="M34" s="14" t="s">
        <v>75</v>
      </c>
      <c r="N34" s="20">
        <v>0.74</v>
      </c>
      <c r="O34" s="21">
        <f t="shared" si="0"/>
        <v>0.54759999999999998</v>
      </c>
      <c r="P34" s="21">
        <f t="shared" si="1"/>
        <v>0.45240000000000002</v>
      </c>
      <c r="Q34" s="20"/>
      <c r="R34" s="20"/>
      <c r="S34" s="20"/>
      <c r="T34" s="20"/>
      <c r="U34" s="21"/>
      <c r="V34" s="21"/>
    </row>
    <row r="35" spans="12:22" x14ac:dyDescent="0.25">
      <c r="L35" s="14"/>
      <c r="M35" s="14" t="s">
        <v>76</v>
      </c>
      <c r="N35" s="21">
        <v>0.8</v>
      </c>
      <c r="O35" s="21">
        <f t="shared" si="0"/>
        <v>0.64000000000000012</v>
      </c>
      <c r="P35" s="21">
        <f t="shared" si="1"/>
        <v>0.35999999999999988</v>
      </c>
      <c r="Q35" s="20"/>
      <c r="R35" s="20"/>
      <c r="S35" s="20"/>
      <c r="T35" s="20"/>
      <c r="U35" s="21"/>
      <c r="V35" s="21"/>
    </row>
    <row r="36" spans="12:22" x14ac:dyDescent="0.25">
      <c r="L36" s="14" t="s">
        <v>166</v>
      </c>
      <c r="M36" s="14" t="s">
        <v>41</v>
      </c>
      <c r="N36" s="20">
        <v>0.61</v>
      </c>
      <c r="O36" s="21">
        <f t="shared" si="0"/>
        <v>0.37209999999999999</v>
      </c>
      <c r="P36" s="21">
        <f t="shared" si="1"/>
        <v>0.62790000000000001</v>
      </c>
      <c r="Q36" s="20">
        <f>SUM(N36:N41)</f>
        <v>4.34</v>
      </c>
      <c r="R36" s="21">
        <f>SUM(O36:O41)</f>
        <v>3.1665999999999999</v>
      </c>
      <c r="S36" s="21">
        <f>SUM(P36:P41)</f>
        <v>2.8334000000000006</v>
      </c>
      <c r="T36" s="21"/>
      <c r="U36" s="21">
        <f>Q36*Q36/(Q36*Q36+S36)</f>
        <v>0.869241773962804</v>
      </c>
      <c r="V36" s="21">
        <f>R36/(R36+S36)</f>
        <v>0.52776666666666661</v>
      </c>
    </row>
    <row r="37" spans="12:22" x14ac:dyDescent="0.25">
      <c r="L37" s="14"/>
      <c r="M37" s="14" t="s">
        <v>42</v>
      </c>
      <c r="N37" s="20">
        <v>0.72</v>
      </c>
      <c r="O37" s="21">
        <f t="shared" si="0"/>
        <v>0.51839999999999997</v>
      </c>
      <c r="P37" s="21">
        <f t="shared" si="1"/>
        <v>0.48160000000000003</v>
      </c>
      <c r="Q37" s="20"/>
      <c r="R37" s="20"/>
      <c r="S37" s="20"/>
      <c r="T37" s="20"/>
      <c r="U37" s="20"/>
      <c r="V37" s="20"/>
    </row>
    <row r="38" spans="12:22" x14ac:dyDescent="0.25">
      <c r="L38" s="14"/>
      <c r="M38" s="14" t="s">
        <v>43</v>
      </c>
      <c r="N38" s="20">
        <v>0.68</v>
      </c>
      <c r="O38" s="21">
        <f t="shared" si="0"/>
        <v>0.46240000000000009</v>
      </c>
      <c r="P38" s="21">
        <f t="shared" si="1"/>
        <v>0.53759999999999986</v>
      </c>
      <c r="Q38" s="20"/>
      <c r="R38" s="20"/>
      <c r="S38" s="20"/>
      <c r="T38" s="20"/>
      <c r="U38" s="20"/>
      <c r="V38" s="20"/>
    </row>
    <row r="39" spans="12:22" x14ac:dyDescent="0.25">
      <c r="L39" s="14"/>
      <c r="M39" s="14" t="s">
        <v>44</v>
      </c>
      <c r="N39" s="20">
        <v>0.73</v>
      </c>
      <c r="O39" s="21">
        <f t="shared" si="0"/>
        <v>0.53289999999999993</v>
      </c>
      <c r="P39" s="21">
        <f t="shared" si="1"/>
        <v>0.46710000000000007</v>
      </c>
      <c r="Q39" s="20"/>
      <c r="R39" s="20"/>
      <c r="S39" s="20"/>
      <c r="T39" s="20"/>
      <c r="U39" s="20"/>
      <c r="V39" s="20"/>
    </row>
    <row r="40" spans="12:22" x14ac:dyDescent="0.25">
      <c r="L40" s="14"/>
      <c r="M40" s="14" t="s">
        <v>45</v>
      </c>
      <c r="N40" s="20">
        <v>0.82</v>
      </c>
      <c r="O40" s="21">
        <f t="shared" si="0"/>
        <v>0.67239999999999989</v>
      </c>
      <c r="P40" s="21">
        <f t="shared" si="1"/>
        <v>0.32760000000000011</v>
      </c>
      <c r="Q40" s="20"/>
      <c r="R40" s="20"/>
      <c r="S40" s="20"/>
      <c r="T40" s="20"/>
      <c r="U40" s="20"/>
      <c r="V40" s="20"/>
    </row>
    <row r="41" spans="12:22" x14ac:dyDescent="0.25">
      <c r="L41" s="14"/>
      <c r="M41" s="14" t="s">
        <v>46</v>
      </c>
      <c r="N41" s="20">
        <v>0.78</v>
      </c>
      <c r="O41" s="21">
        <f t="shared" si="0"/>
        <v>0.60840000000000005</v>
      </c>
      <c r="P41" s="21">
        <f t="shared" si="1"/>
        <v>0.39159999999999995</v>
      </c>
      <c r="Q41" s="20"/>
      <c r="R41" s="20"/>
      <c r="S41" s="20"/>
      <c r="T41" s="20"/>
      <c r="U41" s="20"/>
      <c r="V41" s="20"/>
    </row>
  </sheetData>
  <mergeCells count="13">
    <mergeCell ref="L1:V1"/>
    <mergeCell ref="L2:V2"/>
    <mergeCell ref="Q4:R5"/>
    <mergeCell ref="L4:L6"/>
    <mergeCell ref="M4:M6"/>
    <mergeCell ref="N4:N6"/>
    <mergeCell ref="L3:V3"/>
    <mergeCell ref="T4:T6"/>
    <mergeCell ref="O4:O5"/>
    <mergeCell ref="P4:P5"/>
    <mergeCell ref="S4:S6"/>
    <mergeCell ref="U4:U6"/>
    <mergeCell ref="V4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AFC Oscar</vt:lpstr>
      <vt:lpstr>Matriz 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Astrid</dc:creator>
  <cp:lastModifiedBy>Blanca Astrid</cp:lastModifiedBy>
  <dcterms:created xsi:type="dcterms:W3CDTF">2014-09-05T21:35:23Z</dcterms:created>
  <dcterms:modified xsi:type="dcterms:W3CDTF">2015-10-08T18:13:13Z</dcterms:modified>
</cp:coreProperties>
</file>